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D:\Users\Gebhardt\OneDrive - Landeszentrum Spiel &amp; Theater Sachsen-Anhalt e.V\Verwaltung\VORLAGEN\KFP und VWN\"/>
    </mc:Choice>
  </mc:AlternateContent>
  <xr:revisionPtr revIDLastSave="1" documentId="14_{144A9D5C-AD00-43DB-BD24-49791B6B416F}" xr6:coauthVersionLast="36" xr6:coauthVersionMax="36" xr10:uidLastSave="{9C8434F8-1488-4921-8B1C-B5AD03101199}"/>
  <bookViews>
    <workbookView xWindow="0" yWindow="495" windowWidth="24855" windowHeight="16380" tabRatio="624" xr2:uid="{00000000-000D-0000-FFFF-FFFF00000000}"/>
  </bookViews>
  <sheets>
    <sheet name="Kostenplan_SOLL IST PLAN" sheetId="2" r:id="rId1"/>
    <sheet name="Buchhaltung" sheetId="4" r:id="rId2"/>
  </sheets>
  <definedNames>
    <definedName name="_xlnm.Print_Area" localSheetId="0">'Kostenplan_SOLL IST PLAN'!$A$1:$M$112</definedName>
    <definedName name="Excel_BuiltIn_Print_Area" localSheetId="0">'Kostenplan_SOLL IST PLAN'!$A$1:$I$61</definedName>
    <definedName name="Excel_BuiltIn_Print_Area_2">#REF!</definedName>
    <definedName name="Excel_BuiltIn_Print_Area_2_1">#REF!</definedName>
  </definedNames>
  <calcPr calcId="191029" concurrentCalc="0"/>
</workbook>
</file>

<file path=xl/calcChain.xml><?xml version="1.0" encoding="utf-8"?>
<calcChain xmlns="http://schemas.openxmlformats.org/spreadsheetml/2006/main">
  <c r="L108" i="2" l="1"/>
  <c r="K108" i="2"/>
  <c r="I108" i="2"/>
  <c r="G108" i="2"/>
  <c r="G102" i="2"/>
  <c r="G91" i="2"/>
  <c r="G87" i="2"/>
  <c r="G95" i="2"/>
  <c r="G98" i="2"/>
  <c r="G110" i="2"/>
  <c r="H102" i="2"/>
  <c r="G106" i="2"/>
  <c r="H106" i="2"/>
  <c r="I106" i="2"/>
  <c r="K106" i="2"/>
  <c r="L106" i="2"/>
  <c r="I91" i="2"/>
  <c r="I87" i="2"/>
  <c r="I95" i="2"/>
  <c r="I98" i="2"/>
  <c r="I102" i="2"/>
  <c r="I110" i="2"/>
  <c r="J106" i="2"/>
  <c r="H7" i="2"/>
  <c r="G65" i="2"/>
  <c r="G64" i="2"/>
  <c r="H64" i="2"/>
  <c r="G72" i="2"/>
  <c r="H72" i="2"/>
  <c r="H79" i="2"/>
  <c r="H81" i="2"/>
  <c r="G79" i="2"/>
  <c r="G56" i="2"/>
  <c r="G55" i="2"/>
  <c r="G60" i="2"/>
  <c r="G23" i="2"/>
  <c r="G22" i="2"/>
  <c r="G9" i="2"/>
  <c r="G20" i="2"/>
  <c r="G19" i="2"/>
  <c r="G8" i="2"/>
  <c r="G29" i="2"/>
  <c r="G81" i="2"/>
  <c r="K9" i="2"/>
  <c r="L9" i="2"/>
  <c r="H9" i="2"/>
  <c r="F2" i="4"/>
  <c r="E2" i="4"/>
  <c r="B2" i="4"/>
  <c r="G47" i="2"/>
  <c r="G51" i="2"/>
  <c r="G57" i="2"/>
  <c r="G66" i="2"/>
  <c r="G67" i="2"/>
  <c r="G68" i="2"/>
  <c r="G69" i="2"/>
  <c r="G70" i="2"/>
  <c r="L11" i="4"/>
  <c r="G16" i="2"/>
  <c r="G24" i="2"/>
  <c r="G25" i="2"/>
  <c r="A2" i="4"/>
  <c r="F1" i="4"/>
  <c r="F1" i="2"/>
  <c r="G27" i="2"/>
  <c r="G26" i="2"/>
  <c r="G17" i="2"/>
  <c r="G15" i="2"/>
  <c r="G14" i="2"/>
  <c r="G13" i="2"/>
  <c r="G12" i="2"/>
  <c r="G11" i="2"/>
  <c r="G10" i="2"/>
  <c r="H7" i="4"/>
  <c r="J7" i="4"/>
  <c r="L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I20" i="2"/>
  <c r="I19" i="2"/>
  <c r="H95" i="2"/>
  <c r="K104" i="2"/>
  <c r="L104" i="2"/>
  <c r="K100" i="2"/>
  <c r="L100" i="2"/>
  <c r="G32" i="2"/>
  <c r="I22" i="2"/>
  <c r="I72" i="2"/>
  <c r="I64" i="2"/>
  <c r="I55" i="2"/>
  <c r="I51" i="2"/>
  <c r="I47" i="2"/>
  <c r="I39" i="2"/>
  <c r="I32" i="2"/>
  <c r="I8" i="2"/>
  <c r="L93" i="2"/>
  <c r="L45" i="2"/>
  <c r="L37" i="2"/>
  <c r="G39" i="2"/>
  <c r="I60" i="2"/>
  <c r="I29" i="2"/>
  <c r="I79" i="2"/>
  <c r="G111" i="2"/>
  <c r="H92" i="2"/>
  <c r="H89" i="2"/>
  <c r="H93" i="2"/>
  <c r="H88" i="2"/>
  <c r="H98" i="2"/>
  <c r="I81" i="2"/>
  <c r="L71" i="2"/>
  <c r="K103" i="2"/>
  <c r="K102" i="2"/>
  <c r="K99" i="2"/>
  <c r="K98" i="2"/>
  <c r="K92" i="2"/>
  <c r="K91" i="2"/>
  <c r="K89" i="2"/>
  <c r="K77" i="2"/>
  <c r="L77" i="2"/>
  <c r="K76" i="2"/>
  <c r="L76" i="2"/>
  <c r="K75" i="2"/>
  <c r="L75" i="2"/>
  <c r="K74" i="2"/>
  <c r="L74" i="2"/>
  <c r="K73" i="2"/>
  <c r="L73" i="2"/>
  <c r="K70" i="2"/>
  <c r="L70" i="2"/>
  <c r="K69" i="2"/>
  <c r="L69" i="2"/>
  <c r="K68" i="2"/>
  <c r="L68" i="2"/>
  <c r="K67" i="2"/>
  <c r="L67" i="2"/>
  <c r="K66" i="2"/>
  <c r="L66" i="2"/>
  <c r="K65" i="2"/>
  <c r="L65" i="2"/>
  <c r="K57" i="2"/>
  <c r="L57" i="2"/>
  <c r="K56" i="2"/>
  <c r="L56" i="2"/>
  <c r="K53" i="2"/>
  <c r="L53" i="2"/>
  <c r="K52" i="2"/>
  <c r="L52" i="2"/>
  <c r="K49" i="2"/>
  <c r="L49" i="2"/>
  <c r="K48" i="2"/>
  <c r="L48" i="2"/>
  <c r="K44" i="2"/>
  <c r="L44" i="2"/>
  <c r="K43" i="2"/>
  <c r="L43" i="2"/>
  <c r="K42" i="2"/>
  <c r="L42" i="2"/>
  <c r="K41" i="2"/>
  <c r="L41" i="2"/>
  <c r="K40" i="2"/>
  <c r="L40" i="2"/>
  <c r="K36" i="2"/>
  <c r="L36" i="2"/>
  <c r="K35" i="2"/>
  <c r="L35" i="2"/>
  <c r="K34" i="2"/>
  <c r="L34" i="2"/>
  <c r="K27" i="2"/>
  <c r="L27" i="2"/>
  <c r="K26" i="2"/>
  <c r="L26" i="2"/>
  <c r="K25" i="2"/>
  <c r="L25" i="2"/>
  <c r="K23" i="2"/>
  <c r="L23" i="2"/>
  <c r="K20" i="2"/>
  <c r="L20" i="2"/>
  <c r="K17" i="2"/>
  <c r="L17" i="2"/>
  <c r="K15" i="2"/>
  <c r="L15" i="2"/>
  <c r="K14" i="2"/>
  <c r="L14" i="2"/>
  <c r="K12" i="2"/>
  <c r="L12" i="2"/>
  <c r="K10" i="2"/>
  <c r="L10" i="2"/>
  <c r="K11" i="2"/>
  <c r="L11" i="2"/>
  <c r="M94" i="4"/>
  <c r="L94" i="4"/>
  <c r="M93" i="4"/>
  <c r="L93" i="4"/>
  <c r="M92" i="4"/>
  <c r="L92" i="4"/>
  <c r="M91" i="4"/>
  <c r="L91" i="4"/>
  <c r="M90" i="4"/>
  <c r="L90" i="4"/>
  <c r="M89" i="4"/>
  <c r="L89" i="4"/>
  <c r="M88" i="4"/>
  <c r="L88" i="4"/>
  <c r="M87" i="4"/>
  <c r="L87" i="4"/>
  <c r="M86" i="4"/>
  <c r="L86" i="4"/>
  <c r="M85" i="4"/>
  <c r="L85" i="4"/>
  <c r="M84" i="4"/>
  <c r="L84" i="4"/>
  <c r="M83" i="4"/>
  <c r="L83" i="4"/>
  <c r="M82" i="4"/>
  <c r="L82" i="4"/>
  <c r="M81" i="4"/>
  <c r="L81" i="4"/>
  <c r="M80" i="4"/>
  <c r="L80" i="4"/>
  <c r="M79" i="4"/>
  <c r="L79" i="4"/>
  <c r="M78" i="4"/>
  <c r="L78" i="4"/>
  <c r="M77" i="4"/>
  <c r="L77" i="4"/>
  <c r="M76" i="4"/>
  <c r="L76" i="4"/>
  <c r="M75" i="4"/>
  <c r="L75" i="4"/>
  <c r="M74" i="4"/>
  <c r="L74" i="4"/>
  <c r="M73" i="4"/>
  <c r="L73" i="4"/>
  <c r="M72" i="4"/>
  <c r="L72" i="4"/>
  <c r="M71" i="4"/>
  <c r="L71" i="4"/>
  <c r="M70" i="4"/>
  <c r="L70" i="4"/>
  <c r="M69" i="4"/>
  <c r="L69" i="4"/>
  <c r="M68" i="4"/>
  <c r="L68" i="4"/>
  <c r="M67" i="4"/>
  <c r="L67" i="4"/>
  <c r="M66" i="4"/>
  <c r="L66" i="4"/>
  <c r="M65" i="4"/>
  <c r="L65" i="4"/>
  <c r="M64" i="4"/>
  <c r="L64" i="4"/>
  <c r="M63" i="4"/>
  <c r="L63" i="4"/>
  <c r="M62" i="4"/>
  <c r="L62" i="4"/>
  <c r="M61" i="4"/>
  <c r="L61" i="4"/>
  <c r="M60" i="4"/>
  <c r="L60" i="4"/>
  <c r="M59" i="4"/>
  <c r="L59" i="4"/>
  <c r="M58" i="4"/>
  <c r="L58" i="4"/>
  <c r="M57" i="4"/>
  <c r="L57" i="4"/>
  <c r="M56" i="4"/>
  <c r="L56" i="4"/>
  <c r="M55" i="4"/>
  <c r="L55" i="4"/>
  <c r="M54" i="4"/>
  <c r="L54" i="4"/>
  <c r="M53" i="4"/>
  <c r="L53" i="4"/>
  <c r="M52" i="4"/>
  <c r="L52" i="4"/>
  <c r="M51" i="4"/>
  <c r="L51" i="4"/>
  <c r="M50" i="4"/>
  <c r="L50" i="4"/>
  <c r="M49" i="4"/>
  <c r="L49" i="4"/>
  <c r="M48" i="4"/>
  <c r="L48" i="4"/>
  <c r="M47" i="4"/>
  <c r="L47" i="4"/>
  <c r="M46" i="4"/>
  <c r="L46" i="4"/>
  <c r="M45" i="4"/>
  <c r="L45" i="4"/>
  <c r="M44" i="4"/>
  <c r="L44" i="4"/>
  <c r="M43" i="4"/>
  <c r="L43" i="4"/>
  <c r="M42" i="4"/>
  <c r="L42" i="4"/>
  <c r="M41" i="4"/>
  <c r="L41" i="4"/>
  <c r="M40" i="4"/>
  <c r="L40" i="4"/>
  <c r="M39" i="4"/>
  <c r="L39" i="4"/>
  <c r="M38" i="4"/>
  <c r="L38" i="4"/>
  <c r="M37" i="4"/>
  <c r="L37" i="4"/>
  <c r="M36" i="4"/>
  <c r="L36" i="4"/>
  <c r="M35" i="4"/>
  <c r="L35" i="4"/>
  <c r="M34" i="4"/>
  <c r="L34" i="4"/>
  <c r="M33" i="4"/>
  <c r="L33" i="4"/>
  <c r="M32" i="4"/>
  <c r="L32" i="4"/>
  <c r="M31" i="4"/>
  <c r="L31" i="4"/>
  <c r="M30" i="4"/>
  <c r="L30" i="4"/>
  <c r="M29" i="4"/>
  <c r="L29" i="4"/>
  <c r="M28" i="4"/>
  <c r="L28" i="4"/>
  <c r="M27" i="4"/>
  <c r="L27" i="4"/>
  <c r="M26" i="4"/>
  <c r="L26" i="4"/>
  <c r="M25" i="4"/>
  <c r="L25" i="4"/>
  <c r="M24" i="4"/>
  <c r="L24" i="4"/>
  <c r="M23" i="4"/>
  <c r="L23" i="4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K88" i="2"/>
  <c r="L88" i="2"/>
  <c r="M11" i="4"/>
  <c r="K13" i="2"/>
  <c r="L13" i="2"/>
  <c r="M10" i="4"/>
  <c r="K33" i="2"/>
  <c r="L33" i="2"/>
  <c r="L4" i="4"/>
  <c r="L5" i="4"/>
  <c r="L6" i="4"/>
  <c r="L89" i="2"/>
  <c r="K87" i="2"/>
  <c r="L87" i="2"/>
  <c r="L92" i="2"/>
  <c r="L99" i="2"/>
  <c r="L102" i="2"/>
  <c r="L103" i="2"/>
  <c r="K64" i="2"/>
  <c r="K22" i="2"/>
  <c r="K47" i="2"/>
  <c r="L47" i="2"/>
  <c r="K55" i="2"/>
  <c r="K51" i="2"/>
  <c r="L51" i="2"/>
  <c r="K8" i="2"/>
  <c r="L8" i="2"/>
  <c r="K72" i="2"/>
  <c r="L72" i="2"/>
  <c r="K32" i="2"/>
  <c r="L32" i="2"/>
  <c r="K39" i="2"/>
  <c r="L39" i="2"/>
  <c r="K19" i="2"/>
  <c r="L19" i="2"/>
  <c r="L98" i="2"/>
  <c r="L91" i="2"/>
  <c r="L95" i="2"/>
  <c r="K95" i="2"/>
  <c r="K60" i="2"/>
  <c r="L55" i="2"/>
  <c r="L60" i="2"/>
  <c r="K79" i="2"/>
  <c r="L64" i="2"/>
  <c r="L79" i="2"/>
  <c r="K29" i="2"/>
  <c r="L22" i="2"/>
  <c r="L29" i="2"/>
  <c r="H24" i="2"/>
  <c r="H16" i="2"/>
  <c r="J92" i="2"/>
  <c r="I111" i="2"/>
  <c r="L81" i="2"/>
  <c r="J98" i="2"/>
  <c r="J88" i="2"/>
  <c r="J93" i="2"/>
  <c r="J102" i="2"/>
  <c r="J89" i="2"/>
  <c r="K110" i="2"/>
  <c r="L110" i="2"/>
  <c r="K81" i="2"/>
  <c r="H36" i="2"/>
  <c r="H41" i="2"/>
  <c r="H77" i="2"/>
  <c r="H40" i="2"/>
  <c r="H33" i="2"/>
  <c r="H37" i="2"/>
  <c r="H42" i="2"/>
  <c r="H48" i="2"/>
  <c r="H74" i="2"/>
  <c r="H27" i="2"/>
  <c r="H35" i="2"/>
  <c r="H34" i="2"/>
  <c r="H44" i="2"/>
  <c r="H67" i="2"/>
  <c r="H15" i="2"/>
  <c r="H56" i="2"/>
  <c r="H68" i="2"/>
  <c r="H57" i="2"/>
  <c r="H10" i="2"/>
  <c r="H11" i="2"/>
  <c r="H70" i="2"/>
  <c r="H13" i="2"/>
  <c r="H23" i="2"/>
  <c r="H12" i="2"/>
  <c r="H25" i="2"/>
  <c r="H17" i="2"/>
  <c r="H14" i="2"/>
  <c r="H20" i="2"/>
  <c r="H19" i="2"/>
  <c r="H69" i="2"/>
  <c r="H66" i="2"/>
  <c r="H65" i="2"/>
  <c r="H26" i="2"/>
  <c r="H76" i="2"/>
  <c r="H32" i="2"/>
  <c r="H53" i="2"/>
  <c r="H43" i="2"/>
  <c r="H22" i="2"/>
  <c r="H47" i="2"/>
  <c r="H75" i="2"/>
  <c r="H55" i="2"/>
  <c r="H60" i="2"/>
  <c r="H8" i="2"/>
  <c r="H52" i="2"/>
  <c r="H73" i="2"/>
  <c r="H51" i="2"/>
  <c r="H39" i="2"/>
  <c r="K111" i="2"/>
  <c r="H29" i="2"/>
</calcChain>
</file>

<file path=xl/sharedStrings.xml><?xml version="1.0" encoding="utf-8"?>
<sst xmlns="http://schemas.openxmlformats.org/spreadsheetml/2006/main" count="209" uniqueCount="181">
  <si>
    <t>KOSTEN- &amp; FINANZIERUNGSPLAN (Brutto)</t>
  </si>
  <si>
    <r>
      <t xml:space="preserve">aktueller </t>
    </r>
    <r>
      <rPr>
        <b/>
        <sz val="11"/>
        <rFont val="Source Sans Pro"/>
        <family val="2"/>
      </rPr>
      <t>Stand</t>
    </r>
    <r>
      <rPr>
        <sz val="11"/>
        <rFont val="Source Sans Pro"/>
        <family val="2"/>
      </rPr>
      <t xml:space="preserve">: </t>
    </r>
  </si>
  <si>
    <t>Projekt</t>
  </si>
  <si>
    <t>Titel des Projekts</t>
  </si>
  <si>
    <t>X Aufführungen in Xy sowie weitere Gastspiele</t>
  </si>
  <si>
    <t>Kürzung um Prozentpkt.</t>
  </si>
  <si>
    <t>Position</t>
  </si>
  <si>
    <t>Erläuterungen</t>
  </si>
  <si>
    <t>BEANTRAGT</t>
  </si>
  <si>
    <t>BEWILLIGT / SOLL</t>
  </si>
  <si>
    <t>IST</t>
  </si>
  <si>
    <t>ABWEICHUNG</t>
  </si>
  <si>
    <t>A. PERSONALKOSTEN</t>
  </si>
  <si>
    <t>wird bei Budgetüberschreitung oder mehr als 20% Differenz rot markiert</t>
  </si>
  <si>
    <t>A.1 KSK-pflichtige Honorare</t>
  </si>
  <si>
    <t>Anzahl Personen</t>
  </si>
  <si>
    <t>Zeitwert Dauer</t>
  </si>
  <si>
    <t>Honorar je Zeiteinheit</t>
  </si>
  <si>
    <t>A.1.1.</t>
  </si>
  <si>
    <t>Regie</t>
  </si>
  <si>
    <t xml:space="preserve">Name(n) </t>
  </si>
  <si>
    <t>à X €</t>
  </si>
  <si>
    <t>A.1.2.</t>
  </si>
  <si>
    <t>Video</t>
  </si>
  <si>
    <t>Melanie Musterfrau</t>
  </si>
  <si>
    <t>A.1.3.</t>
  </si>
  <si>
    <t>Bühne</t>
  </si>
  <si>
    <t xml:space="preserve">A.1.4. </t>
  </si>
  <si>
    <t>Musik</t>
  </si>
  <si>
    <t xml:space="preserve">A.1.5. </t>
  </si>
  <si>
    <t>Schauspiel</t>
  </si>
  <si>
    <t xml:space="preserve">A.1.6. </t>
  </si>
  <si>
    <t>Presse und Öffentlichkeitsarbeit</t>
  </si>
  <si>
    <t xml:space="preserve">A.1.7. </t>
  </si>
  <si>
    <t>Kostüm</t>
  </si>
  <si>
    <t>A.1.8.</t>
  </si>
  <si>
    <t>Figurenbau</t>
  </si>
  <si>
    <t>A.1.9.</t>
  </si>
  <si>
    <t>usw.</t>
  </si>
  <si>
    <t>A.2 KSK auf A.1</t>
  </si>
  <si>
    <t>A.2.</t>
  </si>
  <si>
    <t>KSK-Abgabe</t>
  </si>
  <si>
    <t>aktueller KSK-Abgabesatz:</t>
  </si>
  <si>
    <t>aufgerundet</t>
  </si>
  <si>
    <t>A.3 nicht KSK-pflichtige Honorare</t>
  </si>
  <si>
    <t>Wert Honorar je Zeiteinheit</t>
  </si>
  <si>
    <t xml:space="preserve">A.3.1. </t>
  </si>
  <si>
    <t>Vorbereitung: Recherche, Stückfassung</t>
  </si>
  <si>
    <t>X Wochen, Proben, o.ä.</t>
  </si>
  <si>
    <t xml:space="preserve">A.3.2. </t>
  </si>
  <si>
    <t>Produktionsleitung</t>
  </si>
  <si>
    <t xml:space="preserve">A.3.3. </t>
  </si>
  <si>
    <t>Assistenz</t>
  </si>
  <si>
    <t>A.3.4.</t>
  </si>
  <si>
    <t>Grafikdesign</t>
  </si>
  <si>
    <t>A.3.5.</t>
  </si>
  <si>
    <t>Technische Leitung</t>
  </si>
  <si>
    <t>SUMME A. PERSONALKOSTEN</t>
  </si>
  <si>
    <t xml:space="preserve">B. SACHKOSTEN </t>
  </si>
  <si>
    <t>B.1  Produktion</t>
  </si>
  <si>
    <t>B.1.1.</t>
  </si>
  <si>
    <t>B.1.2.</t>
  </si>
  <si>
    <t>B.1.3.</t>
  </si>
  <si>
    <t>Requisite</t>
  </si>
  <si>
    <t>B.1.4.</t>
  </si>
  <si>
    <t>Technikmiete</t>
  </si>
  <si>
    <t>B.2 Werbung und Verwaltung</t>
  </si>
  <si>
    <t>B.2.1.</t>
  </si>
  <si>
    <t>Druck Karte/Plakate</t>
  </si>
  <si>
    <t>B.2.2.</t>
  </si>
  <si>
    <t>Verteilung/Hängung</t>
  </si>
  <si>
    <t>B.2.3.</t>
  </si>
  <si>
    <t>Programmhefte</t>
  </si>
  <si>
    <t>B.2.4.</t>
  </si>
  <si>
    <t>Versand</t>
  </si>
  <si>
    <t>B.2.5.</t>
  </si>
  <si>
    <t>Verwaltung + Büro</t>
  </si>
  <si>
    <t>B. 3 Abgaben</t>
  </si>
  <si>
    <t>B.3.1.</t>
  </si>
  <si>
    <t>GEMA</t>
  </si>
  <si>
    <t>B.3.2.</t>
  </si>
  <si>
    <t>Lizenzen</t>
  </si>
  <si>
    <t>B.4 Reise- und Aufenthaltskosten</t>
  </si>
  <si>
    <t>B.4.1.</t>
  </si>
  <si>
    <t xml:space="preserve">Fahrtkosten </t>
  </si>
  <si>
    <t>B.4.2.</t>
  </si>
  <si>
    <t xml:space="preserve">Übernachtungskosten </t>
  </si>
  <si>
    <t>B.5 Raumkosten und Mieten</t>
  </si>
  <si>
    <t>Zeitwert Dauer/Anzahl</t>
  </si>
  <si>
    <t>Wert je Zeiteinheit</t>
  </si>
  <si>
    <t>B.5.1.</t>
  </si>
  <si>
    <t>Miete Proberäume</t>
  </si>
  <si>
    <t>X Wochen, Tage, o.ä.</t>
  </si>
  <si>
    <t>B.5.2.</t>
  </si>
  <si>
    <t>Miete Aufführungsräume</t>
  </si>
  <si>
    <t>SUMME B. SACHKOSTEN</t>
  </si>
  <si>
    <t>C. AUFFÜHRUNGEN UND GASTSPIELE</t>
  </si>
  <si>
    <t xml:space="preserve">C. 1 Personalkosten </t>
  </si>
  <si>
    <t>Anzahl Aufführungen</t>
  </si>
  <si>
    <t>Gage</t>
  </si>
  <si>
    <t>C.1.1.</t>
  </si>
  <si>
    <t>Performance Schauspiel</t>
  </si>
  <si>
    <t>X Personen (Namen…)</t>
  </si>
  <si>
    <t>X Aufführungen</t>
  </si>
  <si>
    <t>X €</t>
  </si>
  <si>
    <t>C.1.2.</t>
  </si>
  <si>
    <t>C.1.3.</t>
  </si>
  <si>
    <t>C.1.4.</t>
  </si>
  <si>
    <t>C.1.5.</t>
  </si>
  <si>
    <t>Licht</t>
  </si>
  <si>
    <t>C.1.6.</t>
  </si>
  <si>
    <t>Organisation (Produktion/Assistenz)</t>
  </si>
  <si>
    <t>C. 2 Sachkosten</t>
  </si>
  <si>
    <t>C.2.1.</t>
  </si>
  <si>
    <t>Transport</t>
  </si>
  <si>
    <t>C.2.2.</t>
  </si>
  <si>
    <t>Abgaben (GEMA etc.)</t>
  </si>
  <si>
    <t>C.2.3.</t>
  </si>
  <si>
    <t>Reisekosten</t>
  </si>
  <si>
    <t>C.2.4.</t>
  </si>
  <si>
    <t>C.2.5.</t>
  </si>
  <si>
    <t>Unterbringungskosten</t>
  </si>
  <si>
    <t>SUMME C. AUFFÜHRUNGEN UND GASTSPIELE</t>
  </si>
  <si>
    <t>GESAMTSUMME I. AUSGABEN</t>
  </si>
  <si>
    <t>II. EINNAHMEN</t>
  </si>
  <si>
    <t>wg. Anteils-förderung: entspricht X %</t>
  </si>
  <si>
    <t>D. Fördermittel</t>
  </si>
  <si>
    <t>D.1 öffentliche Mittel</t>
  </si>
  <si>
    <t>D.1.1.</t>
  </si>
  <si>
    <t>Land Sachsen-Anhalt</t>
  </si>
  <si>
    <t>D.1.2.</t>
  </si>
  <si>
    <t>Beispielstadt</t>
  </si>
  <si>
    <t>D.2 Stiftungen, private Förderer</t>
  </si>
  <si>
    <t>D.2.1.</t>
  </si>
  <si>
    <t>Beispielstiftung</t>
  </si>
  <si>
    <t>SUMME D. Fördermittel</t>
  </si>
  <si>
    <t>E. Andere Mittel</t>
  </si>
  <si>
    <t xml:space="preserve">E.1 Kartenverkauf </t>
  </si>
  <si>
    <t>E.1.1.</t>
  </si>
  <si>
    <t>Abendkasse Beispielstadt</t>
  </si>
  <si>
    <t>E.1.2.</t>
  </si>
  <si>
    <t>Abendkasse 2</t>
  </si>
  <si>
    <t>E.2 sonstige Einnahmen</t>
  </si>
  <si>
    <t>E.2.1.</t>
  </si>
  <si>
    <t>Beispieleinnahme</t>
  </si>
  <si>
    <t>E.2.2.</t>
  </si>
  <si>
    <t>SUMME E. Andere Mittel</t>
  </si>
  <si>
    <t>GESAMTSUMME II. EINNAHMEN</t>
  </si>
  <si>
    <t>Prüfsumme Ausgleich des Kosten- und Finanzierungsplans</t>
  </si>
  <si>
    <t>Gesamt</t>
  </si>
  <si>
    <t>Einnahmen</t>
  </si>
  <si>
    <t>Ausgaben</t>
  </si>
  <si>
    <t>Liquiditätsprüfung:</t>
  </si>
  <si>
    <t>Differenz</t>
  </si>
  <si>
    <t>Auslagen + Handkasse</t>
  </si>
  <si>
    <t>Überweisungen</t>
  </si>
  <si>
    <t>Gegenkonto</t>
  </si>
  <si>
    <t>BelegNr.</t>
  </si>
  <si>
    <t>Buchungs-datum</t>
  </si>
  <si>
    <t>Rechnungs-datum</t>
  </si>
  <si>
    <t>Kostenstelle Projekt KFP</t>
  </si>
  <si>
    <t>bezahlt von</t>
  </si>
  <si>
    <t>Inhalt des Belegs</t>
  </si>
  <si>
    <t>Ein</t>
  </si>
  <si>
    <t>Aus</t>
  </si>
  <si>
    <t xml:space="preserve">Ein </t>
  </si>
  <si>
    <t>Anmerkungen</t>
  </si>
  <si>
    <t>Musterbeteiligte Name</t>
  </si>
  <si>
    <t>Mustergeschäft: Musterholz für Musterbühnenbild</t>
  </si>
  <si>
    <t>Musterbeteiligter: Honorar für Schauspiel</t>
  </si>
  <si>
    <t>o.b.</t>
  </si>
  <si>
    <t>Musterförderer: Drittmittel</t>
  </si>
  <si>
    <t>x €</t>
  </si>
  <si>
    <t>beantragt wird mit</t>
  </si>
  <si>
    <t>Maßnahmebeginn</t>
  </si>
  <si>
    <t>Maßnahmeende</t>
  </si>
  <si>
    <t>Zeitraum (von bis)</t>
  </si>
  <si>
    <t>Buchhaltung</t>
  </si>
  <si>
    <t>Konzept, Regie, Spiel</t>
  </si>
  <si>
    <t>E.3 bare Eigenmittel</t>
  </si>
  <si>
    <r>
      <t xml:space="preserve">X Wochen, Proben, o.ä. - </t>
    </r>
    <r>
      <rPr>
        <b/>
        <i/>
        <sz val="11"/>
        <color rgb="FFCC00FF"/>
        <rFont val="Source Sans Pro"/>
        <family val="2"/>
      </rPr>
      <t>nur Zahl angaben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</si>
</sst>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[$€-407];[Red]\-#,##0.00\ [$€-407]"/>
    <numFmt numFmtId="165" formatCode="0.00\ %"/>
    <numFmt numFmtId="166" formatCode="#,##0.00&quot; €&quot;"/>
    <numFmt numFmtId="167" formatCode="0,000"/>
    <numFmt numFmtId="168" formatCode="dd/mm/yy;@"/>
    <numFmt numFmtId="169" formatCode="_-* #,##0.00\ [$€-407]_-;\-* #,##0.00\ [$€-407]_-;_-* \-??\ [$€-407]_-;_-@_-"/>
    <numFmt numFmtId="170" formatCode="#,##0.00\ &quot;€&quot;"/>
  </numFmts>
  <fonts count="31" x14ac:knownFonts="1">
    <font>
      <sz val="10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0"/>
      <name val="Verdana"/>
      <family val="2"/>
    </font>
    <font>
      <b/>
      <sz val="11"/>
      <color theme="0"/>
      <name val="Source Sans Pro"/>
      <family val="2"/>
    </font>
    <font>
      <sz val="11"/>
      <color theme="0"/>
      <name val="Source Sans Pro"/>
      <family val="2"/>
    </font>
    <font>
      <b/>
      <sz val="11"/>
      <name val="Source Sans Pro"/>
      <family val="2"/>
    </font>
    <font>
      <sz val="11"/>
      <name val="Source Sans Pro"/>
      <family val="2"/>
    </font>
    <font>
      <b/>
      <i/>
      <sz val="11"/>
      <name val="Source Sans Pro"/>
      <family val="2"/>
    </font>
    <font>
      <b/>
      <sz val="11"/>
      <color indexed="9"/>
      <name val="Source Sans Pro"/>
      <family val="2"/>
    </font>
    <font>
      <b/>
      <sz val="14"/>
      <name val="Source Sans Pro"/>
      <family val="2"/>
    </font>
    <font>
      <sz val="11"/>
      <color theme="0" tint="-0.499984740745262"/>
      <name val="Source Sans Pro"/>
      <family val="2"/>
    </font>
    <font>
      <sz val="11"/>
      <color indexed="23"/>
      <name val="Source Sans Pro"/>
      <family val="2"/>
    </font>
    <font>
      <b/>
      <sz val="11"/>
      <color indexed="23"/>
      <name val="Source Sans Pro"/>
      <family val="2"/>
    </font>
    <font>
      <b/>
      <sz val="11"/>
      <color theme="0" tint="-0.499984740745262"/>
      <name val="Source Sans Pro"/>
      <family val="2"/>
    </font>
    <font>
      <b/>
      <sz val="11"/>
      <color indexed="17"/>
      <name val="Source Sans Pro"/>
      <family val="2"/>
    </font>
    <font>
      <sz val="11"/>
      <color indexed="14"/>
      <name val="Source Sans Pro"/>
      <family val="2"/>
    </font>
    <font>
      <b/>
      <sz val="11"/>
      <color rgb="FFFF0000"/>
      <name val="Source Sans Pro"/>
      <family val="2"/>
    </font>
    <font>
      <b/>
      <sz val="12"/>
      <name val="Source Sans Pro"/>
      <family val="2"/>
    </font>
    <font>
      <i/>
      <sz val="11"/>
      <name val="Source Sans Pro"/>
      <family val="2"/>
    </font>
    <font>
      <i/>
      <sz val="11"/>
      <color theme="0"/>
      <name val="Source Sans Pro"/>
      <family val="2"/>
    </font>
    <font>
      <b/>
      <i/>
      <sz val="11"/>
      <color indexed="9"/>
      <name val="Source Sans Pro"/>
      <family val="2"/>
    </font>
    <font>
      <b/>
      <i/>
      <sz val="11"/>
      <color theme="0"/>
      <name val="Source Sans Pro"/>
      <family val="2"/>
    </font>
    <font>
      <sz val="11"/>
      <color indexed="9"/>
      <name val="Source Sans Pro"/>
      <family val="2"/>
    </font>
    <font>
      <i/>
      <sz val="11"/>
      <color indexed="9"/>
      <name val="Source Sans Pro"/>
      <family val="2"/>
    </font>
    <font>
      <b/>
      <i/>
      <sz val="11"/>
      <color theme="1"/>
      <name val="Source Sans Pro"/>
      <family val="2"/>
    </font>
    <font>
      <sz val="11"/>
      <color rgb="FFCC00FF"/>
      <name val="Source Sans Pro"/>
      <family val="2"/>
    </font>
    <font>
      <i/>
      <sz val="11"/>
      <color rgb="FFCC00FF"/>
      <name val="Source Sans Pro"/>
      <family val="2"/>
    </font>
    <font>
      <b/>
      <sz val="11"/>
      <color rgb="FFCC00FF"/>
      <name val="Source Sans Pro"/>
      <family val="2"/>
    </font>
    <font>
      <sz val="10"/>
      <color rgb="FF000000"/>
      <name val="Arial"/>
      <family val="2"/>
    </font>
    <font>
      <b/>
      <i/>
      <sz val="11"/>
      <color rgb="FFCC00FF"/>
      <name val="Source Sans Pro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theme="0" tint="-0.14999847407452621"/>
        <bgColor indexed="9"/>
      </patternFill>
    </fill>
  </fills>
  <borders count="2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4" fontId="1" fillId="0" borderId="0" applyFill="0" applyBorder="0" applyAlignment="0" applyProtection="0"/>
  </cellStyleXfs>
  <cellXfs count="287">
    <xf numFmtId="0" fontId="0" fillId="0" borderId="0" xfId="0"/>
    <xf numFmtId="0" fontId="7" fillId="0" borderId="0" xfId="0" applyFont="1" applyFill="1"/>
    <xf numFmtId="0" fontId="4" fillId="2" borderId="0" xfId="0" applyFont="1" applyFill="1"/>
    <xf numFmtId="0" fontId="6" fillId="0" borderId="0" xfId="0" applyFont="1" applyFill="1"/>
    <xf numFmtId="0" fontId="7" fillId="0" borderId="1" xfId="0" applyFont="1" applyFill="1" applyBorder="1"/>
    <xf numFmtId="44" fontId="7" fillId="0" borderId="0" xfId="3" applyFont="1" applyFill="1"/>
    <xf numFmtId="0" fontId="6" fillId="0" borderId="3" xfId="0" applyFont="1" applyBorder="1" applyAlignment="1">
      <alignment horizontal="left"/>
    </xf>
    <xf numFmtId="14" fontId="6" fillId="0" borderId="3" xfId="0" applyNumberFormat="1" applyFont="1" applyBorder="1" applyAlignment="1">
      <alignment horizontal="left"/>
    </xf>
    <xf numFmtId="0" fontId="11" fillId="0" borderId="3" xfId="0" applyFont="1" applyBorder="1"/>
    <xf numFmtId="167" fontId="12" fillId="0" borderId="3" xfId="0" applyNumberFormat="1" applyFont="1" applyBorder="1"/>
    <xf numFmtId="0" fontId="7" fillId="0" borderId="3" xfId="0" applyFont="1" applyBorder="1"/>
    <xf numFmtId="0" fontId="12" fillId="0" borderId="3" xfId="0" applyFont="1" applyBorder="1"/>
    <xf numFmtId="164" fontId="7" fillId="0" borderId="3" xfId="0" applyNumberFormat="1" applyFont="1" applyBorder="1"/>
    <xf numFmtId="164" fontId="7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horizontal="left"/>
    </xf>
    <xf numFmtId="168" fontId="7" fillId="0" borderId="3" xfId="0" applyNumberFormat="1" applyFont="1" applyBorder="1" applyAlignment="1">
      <alignment horizontal="left"/>
    </xf>
    <xf numFmtId="14" fontId="7" fillId="0" borderId="3" xfId="0" applyNumberFormat="1" applyFont="1" applyBorder="1" applyAlignment="1">
      <alignment horizontal="left"/>
    </xf>
    <xf numFmtId="167" fontId="13" fillId="0" borderId="3" xfId="0" applyNumberFormat="1" applyFont="1" applyBorder="1"/>
    <xf numFmtId="0" fontId="6" fillId="0" borderId="3" xfId="0" applyFont="1" applyBorder="1"/>
    <xf numFmtId="14" fontId="7" fillId="0" borderId="3" xfId="0" applyNumberFormat="1" applyFont="1" applyBorder="1" applyAlignment="1">
      <alignment horizontal="left" wrapText="1"/>
    </xf>
    <xf numFmtId="0" fontId="11" fillId="0" borderId="3" xfId="0" applyFont="1" applyBorder="1" applyAlignment="1">
      <alignment horizontal="left" vertical="center"/>
    </xf>
    <xf numFmtId="164" fontId="12" fillId="0" borderId="3" xfId="0" applyNumberFormat="1" applyFont="1" applyBorder="1"/>
    <xf numFmtId="0" fontId="7" fillId="0" borderId="3" xfId="0" applyFont="1" applyBorder="1" applyAlignment="1">
      <alignment horizontal="left" wrapText="1"/>
    </xf>
    <xf numFmtId="0" fontId="15" fillId="0" borderId="3" xfId="0" applyFont="1" applyBorder="1" applyAlignment="1">
      <alignment horizontal="left"/>
    </xf>
    <xf numFmtId="168" fontId="15" fillId="0" borderId="3" xfId="0" applyNumberFormat="1" applyFont="1" applyBorder="1" applyAlignment="1">
      <alignment horizontal="left"/>
    </xf>
    <xf numFmtId="14" fontId="7" fillId="0" borderId="3" xfId="0" applyNumberFormat="1" applyFont="1" applyBorder="1"/>
    <xf numFmtId="14" fontId="15" fillId="0" borderId="3" xfId="0" applyNumberFormat="1" applyFont="1" applyBorder="1" applyAlignment="1">
      <alignment horizontal="left"/>
    </xf>
    <xf numFmtId="0" fontId="14" fillId="0" borderId="3" xfId="0" applyFont="1" applyBorder="1"/>
    <xf numFmtId="0" fontId="15" fillId="0" borderId="3" xfId="0" applyFont="1" applyBorder="1"/>
    <xf numFmtId="168" fontId="6" fillId="0" borderId="3" xfId="0" applyNumberFormat="1" applyFont="1" applyBorder="1" applyAlignment="1">
      <alignment horizontal="left"/>
    </xf>
    <xf numFmtId="164" fontId="11" fillId="0" borderId="3" xfId="0" applyNumberFormat="1" applyFont="1" applyBorder="1"/>
    <xf numFmtId="14" fontId="16" fillId="0" borderId="3" xfId="0" applyNumberFormat="1" applyFont="1" applyBorder="1" applyAlignment="1">
      <alignment horizontal="left"/>
    </xf>
    <xf numFmtId="0" fontId="16" fillId="0" borderId="3" xfId="0" applyFont="1" applyBorder="1"/>
    <xf numFmtId="0" fontId="10" fillId="0" borderId="0" xfId="0" applyFont="1" applyFill="1"/>
    <xf numFmtId="164" fontId="7" fillId="0" borderId="0" xfId="0" applyNumberFormat="1" applyFont="1" applyFill="1"/>
    <xf numFmtId="0" fontId="8" fillId="0" borderId="0" xfId="0" applyFont="1" applyFill="1"/>
    <xf numFmtId="0" fontId="7" fillId="0" borderId="0" xfId="0" applyFont="1" applyFill="1" applyAlignment="1">
      <alignment wrapText="1"/>
    </xf>
    <xf numFmtId="44" fontId="6" fillId="0" borderId="0" xfId="3" applyFont="1" applyFill="1"/>
    <xf numFmtId="0" fontId="9" fillId="0" borderId="0" xfId="0" applyFont="1" applyFill="1"/>
    <xf numFmtId="164" fontId="9" fillId="0" borderId="0" xfId="0" applyNumberFormat="1" applyFont="1" applyFill="1"/>
    <xf numFmtId="0" fontId="6" fillId="2" borderId="0" xfId="0" applyFont="1" applyFill="1"/>
    <xf numFmtId="0" fontId="7" fillId="2" borderId="0" xfId="0" applyFont="1" applyFill="1"/>
    <xf numFmtId="44" fontId="7" fillId="2" borderId="0" xfId="3" applyFont="1" applyFill="1"/>
    <xf numFmtId="0" fontId="5" fillId="2" borderId="0" xfId="0" applyFont="1" applyFill="1"/>
    <xf numFmtId="44" fontId="5" fillId="2" borderId="0" xfId="3" applyFont="1" applyFill="1"/>
    <xf numFmtId="0" fontId="4" fillId="2" borderId="1" xfId="0" applyFont="1" applyFill="1" applyBorder="1"/>
    <xf numFmtId="0" fontId="5" fillId="2" borderId="1" xfId="0" applyFont="1" applyFill="1" applyBorder="1"/>
    <xf numFmtId="0" fontId="6" fillId="3" borderId="0" xfId="0" applyFont="1" applyFill="1"/>
    <xf numFmtId="0" fontId="9" fillId="2" borderId="2" xfId="0" applyFont="1" applyFill="1" applyBorder="1"/>
    <xf numFmtId="164" fontId="9" fillId="2" borderId="2" xfId="0" applyNumberFormat="1" applyFont="1" applyFill="1" applyBorder="1"/>
    <xf numFmtId="0" fontId="9" fillId="2" borderId="1" xfId="0" applyFont="1" applyFill="1" applyBorder="1"/>
    <xf numFmtId="0" fontId="17" fillId="0" borderId="0" xfId="0" applyFont="1" applyFill="1" applyAlignment="1">
      <alignment wrapText="1"/>
    </xf>
    <xf numFmtId="0" fontId="9" fillId="2" borderId="0" xfId="0" applyFont="1" applyFill="1"/>
    <xf numFmtId="164" fontId="9" fillId="2" borderId="0" xfId="0" applyNumberFormat="1" applyFont="1" applyFill="1"/>
    <xf numFmtId="0" fontId="7" fillId="0" borderId="10" xfId="0" applyFont="1" applyFill="1" applyBorder="1"/>
    <xf numFmtId="0" fontId="6" fillId="0" borderId="10" xfId="0" applyFont="1" applyFill="1" applyBorder="1"/>
    <xf numFmtId="0" fontId="7" fillId="0" borderId="3" xfId="0" applyFont="1" applyFill="1" applyBorder="1"/>
    <xf numFmtId="164" fontId="7" fillId="0" borderId="3" xfId="0" applyNumberFormat="1" applyFont="1" applyFill="1" applyBorder="1"/>
    <xf numFmtId="0" fontId="7" fillId="0" borderId="3" xfId="0" applyFont="1" applyFill="1" applyBorder="1" applyAlignment="1">
      <alignment wrapText="1"/>
    </xf>
    <xf numFmtId="0" fontId="6" fillId="3" borderId="11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center"/>
    </xf>
    <xf numFmtId="0" fontId="7" fillId="3" borderId="11" xfId="0" applyFont="1" applyFill="1" applyBorder="1"/>
    <xf numFmtId="164" fontId="6" fillId="3" borderId="11" xfId="0" applyNumberFormat="1" applyFont="1" applyFill="1" applyBorder="1"/>
    <xf numFmtId="165" fontId="6" fillId="0" borderId="10" xfId="0" applyNumberFormat="1" applyFont="1" applyFill="1" applyBorder="1"/>
    <xf numFmtId="165" fontId="6" fillId="0" borderId="3" xfId="0" applyNumberFormat="1" applyFont="1" applyFill="1" applyBorder="1"/>
    <xf numFmtId="0" fontId="6" fillId="3" borderId="11" xfId="0" applyFont="1" applyFill="1" applyBorder="1"/>
    <xf numFmtId="0" fontId="6" fillId="0" borderId="3" xfId="0" applyFont="1" applyFill="1" applyBorder="1"/>
    <xf numFmtId="14" fontId="6" fillId="3" borderId="11" xfId="0" applyNumberFormat="1" applyFont="1" applyFill="1" applyBorder="1"/>
    <xf numFmtId="166" fontId="7" fillId="0" borderId="3" xfId="0" applyNumberFormat="1" applyFont="1" applyFill="1" applyBorder="1"/>
    <xf numFmtId="14" fontId="4" fillId="2" borderId="1" xfId="0" applyNumberFormat="1" applyFont="1" applyFill="1" applyBorder="1"/>
    <xf numFmtId="170" fontId="7" fillId="0" borderId="0" xfId="0" applyNumberFormat="1" applyFont="1" applyFill="1"/>
    <xf numFmtId="170" fontId="5" fillId="2" borderId="0" xfId="0" applyNumberFormat="1" applyFont="1" applyFill="1"/>
    <xf numFmtId="170" fontId="6" fillId="3" borderId="0" xfId="0" applyNumberFormat="1" applyFont="1" applyFill="1"/>
    <xf numFmtId="170" fontId="9" fillId="2" borderId="1" xfId="0" applyNumberFormat="1" applyFont="1" applyFill="1" applyBorder="1"/>
    <xf numFmtId="170" fontId="9" fillId="2" borderId="2" xfId="0" applyNumberFormat="1" applyFont="1" applyFill="1" applyBorder="1"/>
    <xf numFmtId="170" fontId="7" fillId="2" borderId="0" xfId="0" applyNumberFormat="1" applyFont="1" applyFill="1"/>
    <xf numFmtId="170" fontId="9" fillId="2" borderId="0" xfId="0" applyNumberFormat="1" applyFont="1" applyFill="1"/>
    <xf numFmtId="170" fontId="9" fillId="0" borderId="0" xfId="0" applyNumberFormat="1" applyFont="1" applyFill="1"/>
    <xf numFmtId="44" fontId="7" fillId="3" borderId="3" xfId="3" applyFont="1" applyFill="1" applyBorder="1"/>
    <xf numFmtId="0" fontId="7" fillId="3" borderId="3" xfId="0" applyFont="1" applyFill="1" applyBorder="1"/>
    <xf numFmtId="0" fontId="7" fillId="3" borderId="0" xfId="0" applyFont="1" applyFill="1"/>
    <xf numFmtId="14" fontId="6" fillId="3" borderId="3" xfId="0" applyNumberFormat="1" applyFont="1" applyFill="1" applyBorder="1"/>
    <xf numFmtId="164" fontId="6" fillId="3" borderId="3" xfId="0" applyNumberFormat="1" applyFont="1" applyFill="1" applyBorder="1"/>
    <xf numFmtId="164" fontId="7" fillId="3" borderId="3" xfId="0" applyNumberFormat="1" applyFont="1" applyFill="1" applyBorder="1"/>
    <xf numFmtId="44" fontId="6" fillId="3" borderId="0" xfId="3" applyFont="1" applyFill="1"/>
    <xf numFmtId="14" fontId="4" fillId="2" borderId="0" xfId="0" applyNumberFormat="1" applyFont="1" applyFill="1" applyBorder="1"/>
    <xf numFmtId="0" fontId="19" fillId="0" borderId="0" xfId="0" applyFont="1" applyFill="1"/>
    <xf numFmtId="0" fontId="20" fillId="2" borderId="0" xfId="0" applyFont="1" applyFill="1"/>
    <xf numFmtId="0" fontId="19" fillId="0" borderId="10" xfId="0" applyFont="1" applyFill="1" applyBorder="1"/>
    <xf numFmtId="0" fontId="19" fillId="0" borderId="1" xfId="0" applyFont="1" applyFill="1" applyBorder="1"/>
    <xf numFmtId="0" fontId="20" fillId="2" borderId="1" xfId="0" applyFont="1" applyFill="1" applyBorder="1"/>
    <xf numFmtId="0" fontId="8" fillId="0" borderId="10" xfId="0" applyFont="1" applyFill="1" applyBorder="1"/>
    <xf numFmtId="0" fontId="19" fillId="2" borderId="0" xfId="0" applyFont="1" applyFill="1"/>
    <xf numFmtId="0" fontId="22" fillId="2" borderId="0" xfId="0" applyFont="1" applyFill="1"/>
    <xf numFmtId="44" fontId="8" fillId="3" borderId="0" xfId="3" applyFont="1" applyFill="1"/>
    <xf numFmtId="164" fontId="19" fillId="0" borderId="3" xfId="0" applyNumberFormat="1" applyFont="1" applyFill="1" applyBorder="1"/>
    <xf numFmtId="44" fontId="8" fillId="3" borderId="11" xfId="3" applyFont="1" applyFill="1" applyBorder="1"/>
    <xf numFmtId="164" fontId="19" fillId="0" borderId="10" xfId="0" applyNumberFormat="1" applyFont="1" applyFill="1" applyBorder="1"/>
    <xf numFmtId="164" fontId="8" fillId="3" borderId="11" xfId="3" applyNumberFormat="1" applyFont="1" applyFill="1" applyBorder="1"/>
    <xf numFmtId="164" fontId="21" fillId="2" borderId="1" xfId="0" applyNumberFormat="1" applyFont="1" applyFill="1" applyBorder="1"/>
    <xf numFmtId="166" fontId="19" fillId="0" borderId="3" xfId="0" applyNumberFormat="1" applyFont="1" applyFill="1" applyBorder="1"/>
    <xf numFmtId="164" fontId="21" fillId="2" borderId="2" xfId="0" applyNumberFormat="1" applyFont="1" applyFill="1" applyBorder="1"/>
    <xf numFmtId="166" fontId="19" fillId="0" borderId="10" xfId="0" applyNumberFormat="1" applyFont="1" applyFill="1" applyBorder="1"/>
    <xf numFmtId="164" fontId="21" fillId="2" borderId="0" xfId="0" applyNumberFormat="1" applyFont="1" applyFill="1"/>
    <xf numFmtId="164" fontId="8" fillId="3" borderId="11" xfId="0" applyNumberFormat="1" applyFont="1" applyFill="1" applyBorder="1"/>
    <xf numFmtId="164" fontId="19" fillId="0" borderId="0" xfId="0" applyNumberFormat="1" applyFont="1" applyFill="1"/>
    <xf numFmtId="164" fontId="21" fillId="0" borderId="0" xfId="0" applyNumberFormat="1" applyFont="1" applyFill="1"/>
    <xf numFmtId="164" fontId="8" fillId="3" borderId="3" xfId="0" applyNumberFormat="1" applyFont="1" applyFill="1" applyBorder="1"/>
    <xf numFmtId="0" fontId="8" fillId="0" borderId="0" xfId="0" applyFont="1" applyFill="1" applyAlignment="1">
      <alignment horizontal="right"/>
    </xf>
    <xf numFmtId="0" fontId="7" fillId="0" borderId="0" xfId="0" applyFont="1" applyFill="1" applyBorder="1"/>
    <xf numFmtId="164" fontId="19" fillId="0" borderId="0" xfId="0" applyNumberFormat="1" applyFont="1" applyFill="1" applyBorder="1"/>
    <xf numFmtId="164" fontId="7" fillId="0" borderId="0" xfId="0" applyNumberFormat="1" applyFont="1" applyFill="1" applyBorder="1"/>
    <xf numFmtId="44" fontId="7" fillId="0" borderId="0" xfId="3" applyFont="1" applyFill="1" applyBorder="1"/>
    <xf numFmtId="170" fontId="7" fillId="0" borderId="0" xfId="0" applyNumberFormat="1" applyFont="1" applyFill="1" applyBorder="1"/>
    <xf numFmtId="170" fontId="7" fillId="3" borderId="6" xfId="0" applyNumberFormat="1" applyFont="1" applyFill="1" applyBorder="1"/>
    <xf numFmtId="9" fontId="7" fillId="0" borderId="5" xfId="0" applyNumberFormat="1" applyFont="1" applyFill="1" applyBorder="1"/>
    <xf numFmtId="9" fontId="7" fillId="4" borderId="5" xfId="0" applyNumberFormat="1" applyFont="1" applyFill="1" applyBorder="1"/>
    <xf numFmtId="0" fontId="19" fillId="0" borderId="0" xfId="0" applyFont="1" applyFill="1" applyAlignment="1">
      <alignment horizontal="center"/>
    </xf>
    <xf numFmtId="0" fontId="6" fillId="0" borderId="0" xfId="0" applyFont="1" applyFill="1" applyBorder="1"/>
    <xf numFmtId="0" fontId="5" fillId="2" borderId="0" xfId="0" applyFont="1" applyFill="1" applyBorder="1"/>
    <xf numFmtId="166" fontId="7" fillId="0" borderId="0" xfId="0" applyNumberFormat="1" applyFont="1" applyFill="1" applyBorder="1"/>
    <xf numFmtId="9" fontId="7" fillId="0" borderId="0" xfId="0" applyNumberFormat="1" applyFont="1" applyFill="1" applyBorder="1"/>
    <xf numFmtId="170" fontId="7" fillId="3" borderId="0" xfId="0" applyNumberFormat="1" applyFont="1" applyFill="1"/>
    <xf numFmtId="164" fontId="19" fillId="3" borderId="0" xfId="0" applyNumberFormat="1" applyFont="1" applyFill="1"/>
    <xf numFmtId="170" fontId="19" fillId="3" borderId="0" xfId="0" applyNumberFormat="1" applyFont="1" applyFill="1" applyAlignment="1">
      <alignment horizontal="center"/>
    </xf>
    <xf numFmtId="170" fontId="19" fillId="0" borderId="10" xfId="0" applyNumberFormat="1" applyFont="1" applyFill="1" applyBorder="1" applyAlignment="1">
      <alignment horizontal="center"/>
    </xf>
    <xf numFmtId="170" fontId="19" fillId="0" borderId="3" xfId="0" applyNumberFormat="1" applyFont="1" applyFill="1" applyBorder="1" applyAlignment="1">
      <alignment horizontal="center"/>
    </xf>
    <xf numFmtId="164" fontId="24" fillId="2" borderId="1" xfId="0" applyNumberFormat="1" applyFont="1" applyFill="1" applyBorder="1" applyAlignment="1">
      <alignment horizontal="center"/>
    </xf>
    <xf numFmtId="170" fontId="19" fillId="0" borderId="1" xfId="0" applyNumberFormat="1" applyFont="1" applyFill="1" applyBorder="1" applyAlignment="1">
      <alignment horizontal="center"/>
    </xf>
    <xf numFmtId="170" fontId="20" fillId="2" borderId="1" xfId="0" applyNumberFormat="1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/>
    </xf>
    <xf numFmtId="164" fontId="24" fillId="2" borderId="2" xfId="0" applyNumberFormat="1" applyFont="1" applyFill="1" applyBorder="1" applyAlignment="1">
      <alignment horizontal="center"/>
    </xf>
    <xf numFmtId="170" fontId="8" fillId="0" borderId="0" xfId="0" applyNumberFormat="1" applyFont="1" applyFill="1" applyAlignment="1">
      <alignment horizontal="center"/>
    </xf>
    <xf numFmtId="170" fontId="19" fillId="2" borderId="0" xfId="0" applyNumberFormat="1" applyFont="1" applyFill="1" applyAlignment="1">
      <alignment horizontal="center"/>
    </xf>
    <xf numFmtId="170" fontId="19" fillId="0" borderId="0" xfId="0" applyNumberFormat="1" applyFont="1" applyFill="1" applyAlignment="1">
      <alignment horizontal="center"/>
    </xf>
    <xf numFmtId="164" fontId="24" fillId="2" borderId="0" xfId="0" applyNumberFormat="1" applyFont="1" applyFill="1" applyAlignment="1">
      <alignment horizontal="center"/>
    </xf>
    <xf numFmtId="9" fontId="7" fillId="0" borderId="5" xfId="0" applyNumberFormat="1" applyFont="1" applyFill="1" applyBorder="1" applyAlignment="1">
      <alignment horizontal="center"/>
    </xf>
    <xf numFmtId="170" fontId="19" fillId="0" borderId="0" xfId="0" applyNumberFormat="1" applyFont="1" applyFill="1" applyBorder="1" applyAlignment="1">
      <alignment horizontal="center"/>
    </xf>
    <xf numFmtId="164" fontId="23" fillId="2" borderId="0" xfId="0" applyNumberFormat="1" applyFont="1" applyFill="1" applyAlignment="1">
      <alignment horizontal="center"/>
    </xf>
    <xf numFmtId="170" fontId="21" fillId="0" borderId="0" xfId="0" applyNumberFormat="1" applyFont="1" applyFill="1" applyAlignment="1">
      <alignment horizontal="center"/>
    </xf>
    <xf numFmtId="170" fontId="20" fillId="2" borderId="0" xfId="0" applyNumberFormat="1" applyFont="1" applyFill="1" applyAlignment="1">
      <alignment horizontal="center"/>
    </xf>
    <xf numFmtId="164" fontId="19" fillId="0" borderId="3" xfId="0" applyNumberFormat="1" applyFont="1" applyFill="1" applyBorder="1" applyAlignment="1">
      <alignment horizontal="center"/>
    </xf>
    <xf numFmtId="0" fontId="19" fillId="3" borderId="0" xfId="0" applyFont="1" applyFill="1" applyAlignment="1">
      <alignment horizontal="center"/>
    </xf>
    <xf numFmtId="9" fontId="7" fillId="4" borderId="5" xfId="0" applyNumberFormat="1" applyFont="1" applyFill="1" applyBorder="1" applyAlignment="1">
      <alignment horizontal="center"/>
    </xf>
    <xf numFmtId="9" fontId="7" fillId="4" borderId="3" xfId="0" applyNumberFormat="1" applyFont="1" applyFill="1" applyBorder="1" applyAlignment="1">
      <alignment horizontal="center"/>
    </xf>
    <xf numFmtId="9" fontId="7" fillId="4" borderId="3" xfId="0" applyNumberFormat="1" applyFont="1" applyFill="1" applyBorder="1"/>
    <xf numFmtId="9" fontId="25" fillId="4" borderId="14" xfId="0" applyNumberFormat="1" applyFont="1" applyFill="1" applyBorder="1" applyAlignment="1">
      <alignment horizontal="center"/>
    </xf>
    <xf numFmtId="9" fontId="7" fillId="3" borderId="5" xfId="0" applyNumberFormat="1" applyFont="1" applyFill="1" applyBorder="1"/>
    <xf numFmtId="9" fontId="7" fillId="3" borderId="5" xfId="0" applyNumberFormat="1" applyFont="1" applyFill="1" applyBorder="1" applyAlignment="1">
      <alignment horizontal="center"/>
    </xf>
    <xf numFmtId="0" fontId="6" fillId="0" borderId="15" xfId="0" applyFont="1" applyFill="1" applyBorder="1"/>
    <xf numFmtId="164" fontId="9" fillId="2" borderId="17" xfId="0" applyNumberFormat="1" applyFont="1" applyFill="1" applyBorder="1"/>
    <xf numFmtId="0" fontId="7" fillId="0" borderId="17" xfId="0" applyFont="1" applyFill="1" applyBorder="1"/>
    <xf numFmtId="0" fontId="7" fillId="0" borderId="15" xfId="0" applyFont="1" applyFill="1" applyBorder="1"/>
    <xf numFmtId="166" fontId="7" fillId="0" borderId="15" xfId="0" applyNumberFormat="1" applyFont="1" applyFill="1" applyBorder="1"/>
    <xf numFmtId="164" fontId="9" fillId="2" borderId="18" xfId="0" applyNumberFormat="1" applyFont="1" applyFill="1" applyBorder="1"/>
    <xf numFmtId="164" fontId="7" fillId="3" borderId="0" xfId="0" applyNumberFormat="1" applyFont="1" applyFill="1" applyBorder="1"/>
    <xf numFmtId="164" fontId="6" fillId="3" borderId="0" xfId="3" applyNumberFormat="1" applyFont="1" applyFill="1" applyBorder="1"/>
    <xf numFmtId="164" fontId="9" fillId="2" borderId="0" xfId="0" applyNumberFormat="1" applyFont="1" applyFill="1" applyBorder="1"/>
    <xf numFmtId="44" fontId="6" fillId="3" borderId="0" xfId="3" applyFont="1" applyFill="1" applyBorder="1"/>
    <xf numFmtId="0" fontId="7" fillId="2" borderId="0" xfId="0" applyFont="1" applyFill="1" applyBorder="1"/>
    <xf numFmtId="164" fontId="7" fillId="6" borderId="3" xfId="0" applyNumberFormat="1" applyFont="1" applyFill="1" applyBorder="1"/>
    <xf numFmtId="164" fontId="15" fillId="6" borderId="3" xfId="0" applyNumberFormat="1" applyFont="1" applyFill="1" applyBorder="1"/>
    <xf numFmtId="164" fontId="7" fillId="6" borderId="7" xfId="0" applyNumberFormat="1" applyFont="1" applyFill="1" applyBorder="1"/>
    <xf numFmtId="164" fontId="6" fillId="6" borderId="7" xfId="0" applyNumberFormat="1" applyFont="1" applyFill="1" applyBorder="1"/>
    <xf numFmtId="164" fontId="15" fillId="6" borderId="7" xfId="0" applyNumberFormat="1" applyFont="1" applyFill="1" applyBorder="1"/>
    <xf numFmtId="164" fontId="6" fillId="3" borderId="19" xfId="0" applyNumberFormat="1" applyFont="1" applyFill="1" applyBorder="1"/>
    <xf numFmtId="164" fontId="6" fillId="3" borderId="20" xfId="0" applyNumberFormat="1" applyFont="1" applyFill="1" applyBorder="1"/>
    <xf numFmtId="164" fontId="7" fillId="0" borderId="19" xfId="0" applyNumberFormat="1" applyFont="1" applyBorder="1"/>
    <xf numFmtId="164" fontId="7" fillId="0" borderId="20" xfId="0" applyNumberFormat="1" applyFont="1" applyBorder="1"/>
    <xf numFmtId="164" fontId="15" fillId="0" borderId="19" xfId="0" applyNumberFormat="1" applyFont="1" applyBorder="1"/>
    <xf numFmtId="164" fontId="15" fillId="0" borderId="20" xfId="0" applyNumberFormat="1" applyFont="1" applyBorder="1"/>
    <xf numFmtId="164" fontId="6" fillId="0" borderId="19" xfId="0" applyNumberFormat="1" applyFont="1" applyBorder="1"/>
    <xf numFmtId="164" fontId="6" fillId="0" borderId="20" xfId="0" applyNumberFormat="1" applyFont="1" applyBorder="1"/>
    <xf numFmtId="164" fontId="16" fillId="0" borderId="19" xfId="0" applyNumberFormat="1" applyFont="1" applyBorder="1"/>
    <xf numFmtId="164" fontId="16" fillId="0" borderId="20" xfId="0" applyNumberFormat="1" applyFont="1" applyBorder="1"/>
    <xf numFmtId="0" fontId="12" fillId="0" borderId="6" xfId="0" applyFont="1" applyBorder="1"/>
    <xf numFmtId="164" fontId="12" fillId="0" borderId="6" xfId="0" applyNumberFormat="1" applyFont="1" applyBorder="1"/>
    <xf numFmtId="0" fontId="13" fillId="0" borderId="6" xfId="0" applyFont="1" applyBorder="1"/>
    <xf numFmtId="164" fontId="6" fillId="3" borderId="20" xfId="0" applyNumberFormat="1" applyFont="1" applyFill="1" applyBorder="1" applyAlignment="1">
      <alignment horizontal="left"/>
    </xf>
    <xf numFmtId="164" fontId="7" fillId="0" borderId="20" xfId="0" applyNumberFormat="1" applyFont="1" applyBorder="1" applyAlignment="1">
      <alignment horizontal="right"/>
    </xf>
    <xf numFmtId="164" fontId="7" fillId="0" borderId="19" xfId="0" applyNumberFormat="1" applyFont="1" applyBorder="1" applyAlignment="1">
      <alignment horizontal="left"/>
    </xf>
    <xf numFmtId="169" fontId="7" fillId="0" borderId="20" xfId="0" applyNumberFormat="1" applyFont="1" applyBorder="1" applyAlignment="1">
      <alignment horizontal="right" vertical="top"/>
    </xf>
    <xf numFmtId="164" fontId="15" fillId="0" borderId="20" xfId="0" applyNumberFormat="1" applyFont="1" applyBorder="1" applyAlignment="1">
      <alignment horizontal="right"/>
    </xf>
    <xf numFmtId="164" fontId="6" fillId="0" borderId="20" xfId="0" applyNumberFormat="1" applyFont="1" applyBorder="1" applyAlignment="1">
      <alignment horizontal="right"/>
    </xf>
    <xf numFmtId="164" fontId="16" fillId="0" borderId="20" xfId="0" applyNumberFormat="1" applyFont="1" applyBorder="1" applyAlignment="1">
      <alignment horizontal="right"/>
    </xf>
    <xf numFmtId="8" fontId="6" fillId="0" borderId="3" xfId="0" applyNumberFormat="1" applyFont="1" applyBorder="1"/>
    <xf numFmtId="170" fontId="19" fillId="3" borderId="6" xfId="0" applyNumberFormat="1" applyFont="1" applyFill="1" applyBorder="1" applyAlignment="1">
      <alignment horizontal="center"/>
    </xf>
    <xf numFmtId="170" fontId="8" fillId="0" borderId="21" xfId="0" applyNumberFormat="1" applyFont="1" applyFill="1" applyBorder="1" applyAlignment="1">
      <alignment horizontal="center"/>
    </xf>
    <xf numFmtId="170" fontId="19" fillId="0" borderId="21" xfId="0" applyNumberFormat="1" applyFont="1" applyFill="1" applyBorder="1" applyAlignment="1">
      <alignment horizontal="center"/>
    </xf>
    <xf numFmtId="0" fontId="6" fillId="0" borderId="22" xfId="0" applyFont="1" applyFill="1" applyBorder="1"/>
    <xf numFmtId="164" fontId="7" fillId="0" borderId="23" xfId="0" applyNumberFormat="1" applyFont="1" applyFill="1" applyBorder="1"/>
    <xf numFmtId="0" fontId="5" fillId="2" borderId="16" xfId="0" applyFont="1" applyFill="1" applyBorder="1"/>
    <xf numFmtId="0" fontId="7" fillId="0" borderId="23" xfId="0" applyFont="1" applyFill="1" applyBorder="1"/>
    <xf numFmtId="166" fontId="7" fillId="0" borderId="23" xfId="0" applyNumberFormat="1" applyFont="1" applyFill="1" applyBorder="1"/>
    <xf numFmtId="44" fontId="6" fillId="3" borderId="3" xfId="3" applyFont="1" applyFill="1" applyBorder="1"/>
    <xf numFmtId="164" fontId="6" fillId="3" borderId="3" xfId="3" applyNumberFormat="1" applyFont="1" applyFill="1" applyBorder="1"/>
    <xf numFmtId="44" fontId="6" fillId="3" borderId="24" xfId="3" applyFont="1" applyFill="1" applyBorder="1"/>
    <xf numFmtId="170" fontId="7" fillId="3" borderId="7" xfId="0" applyNumberFormat="1" applyFont="1" applyFill="1" applyBorder="1"/>
    <xf numFmtId="0" fontId="6" fillId="3" borderId="0" xfId="0" applyFont="1" applyFill="1" applyAlignment="1">
      <alignment wrapText="1"/>
    </xf>
    <xf numFmtId="0" fontId="19" fillId="3" borderId="3" xfId="0" applyNumberFormat="1" applyFont="1" applyFill="1" applyBorder="1"/>
    <xf numFmtId="0" fontId="26" fillId="0" borderId="3" xfId="0" applyFont="1" applyFill="1" applyBorder="1"/>
    <xf numFmtId="0" fontId="27" fillId="0" borderId="3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wrapText="1"/>
    </xf>
    <xf numFmtId="0" fontId="26" fillId="0" borderId="3" xfId="0" applyFont="1" applyFill="1" applyBorder="1" applyAlignment="1"/>
    <xf numFmtId="0" fontId="26" fillId="0" borderId="0" xfId="0" applyFont="1" applyFill="1" applyAlignment="1">
      <alignment wrapText="1"/>
    </xf>
    <xf numFmtId="14" fontId="6" fillId="3" borderId="0" xfId="0" applyNumberFormat="1" applyFont="1" applyFill="1"/>
    <xf numFmtId="164" fontId="27" fillId="0" borderId="3" xfId="0" applyNumberFormat="1" applyFont="1" applyFill="1" applyBorder="1"/>
    <xf numFmtId="0" fontId="26" fillId="0" borderId="3" xfId="0" applyFont="1" applyBorder="1" applyAlignment="1">
      <alignment horizontal="left" vertical="center" wrapText="1"/>
    </xf>
    <xf numFmtId="0" fontId="26" fillId="0" borderId="6" xfId="0" applyFont="1" applyBorder="1"/>
    <xf numFmtId="164" fontId="26" fillId="0" borderId="19" xfId="0" applyNumberFormat="1" applyFont="1" applyBorder="1"/>
    <xf numFmtId="164" fontId="26" fillId="0" borderId="20" xfId="0" applyNumberFormat="1" applyFont="1" applyBorder="1" applyAlignment="1">
      <alignment horizontal="right"/>
    </xf>
    <xf numFmtId="164" fontId="26" fillId="0" borderId="20" xfId="0" applyNumberFormat="1" applyFont="1" applyBorder="1"/>
    <xf numFmtId="0" fontId="26" fillId="0" borderId="3" xfId="0" applyFont="1" applyBorder="1"/>
    <xf numFmtId="168" fontId="26" fillId="0" borderId="3" xfId="0" applyNumberFormat="1" applyFont="1" applyBorder="1" applyAlignment="1">
      <alignment horizontal="left" wrapText="1"/>
    </xf>
    <xf numFmtId="14" fontId="26" fillId="0" borderId="3" xfId="0" applyNumberFormat="1" applyFont="1" applyBorder="1" applyAlignment="1">
      <alignment horizontal="left" wrapText="1"/>
    </xf>
    <xf numFmtId="168" fontId="26" fillId="0" borderId="3" xfId="0" applyNumberFormat="1" applyFont="1" applyBorder="1" applyAlignment="1">
      <alignment horizontal="left"/>
    </xf>
    <xf numFmtId="14" fontId="26" fillId="0" borderId="3" xfId="0" applyNumberFormat="1" applyFont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164" fontId="26" fillId="0" borderId="3" xfId="0" applyNumberFormat="1" applyFont="1" applyFill="1" applyBorder="1"/>
    <xf numFmtId="164" fontId="19" fillId="3" borderId="3" xfId="0" applyNumberFormat="1" applyFont="1" applyFill="1" applyBorder="1"/>
    <xf numFmtId="164" fontId="6" fillId="6" borderId="3" xfId="0" applyNumberFormat="1" applyFont="1" applyFill="1" applyBorder="1"/>
    <xf numFmtId="0" fontId="28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/>
    <xf numFmtId="0" fontId="28" fillId="0" borderId="0" xfId="0" applyFont="1" applyFill="1"/>
    <xf numFmtId="0" fontId="28" fillId="0" borderId="0" xfId="0" applyFont="1" applyFill="1" applyAlignment="1">
      <alignment wrapText="1"/>
    </xf>
    <xf numFmtId="0" fontId="19" fillId="3" borderId="6" xfId="0" applyNumberFormat="1" applyFont="1" applyFill="1" applyBorder="1" applyAlignment="1">
      <alignment horizontal="center"/>
    </xf>
    <xf numFmtId="0" fontId="7" fillId="0" borderId="6" xfId="0" applyFont="1" applyBorder="1"/>
    <xf numFmtId="0" fontId="6" fillId="0" borderId="6" xfId="0" applyFont="1" applyBorder="1"/>
    <xf numFmtId="44" fontId="15" fillId="0" borderId="6" xfId="3" applyFont="1" applyFill="1" applyBorder="1" applyAlignment="1" applyProtection="1"/>
    <xf numFmtId="164" fontId="7" fillId="0" borderId="6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/>
    <xf numFmtId="0" fontId="15" fillId="0" borderId="0" xfId="0" applyFont="1" applyBorder="1"/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4" fontId="6" fillId="0" borderId="0" xfId="0" applyNumberFormat="1" applyFont="1" applyBorder="1" applyAlignment="1">
      <alignment horizontal="left"/>
    </xf>
    <xf numFmtId="0" fontId="11" fillId="0" borderId="0" xfId="0" applyFont="1" applyBorder="1"/>
    <xf numFmtId="14" fontId="6" fillId="3" borderId="0" xfId="0" applyNumberFormat="1" applyFont="1" applyFill="1" applyBorder="1"/>
    <xf numFmtId="0" fontId="12" fillId="0" borderId="0" xfId="0" applyFont="1" applyBorder="1"/>
    <xf numFmtId="164" fontId="7" fillId="0" borderId="0" xfId="0" applyNumberFormat="1" applyFont="1" applyBorder="1"/>
    <xf numFmtId="164" fontId="7" fillId="0" borderId="0" xfId="0" applyNumberFormat="1" applyFont="1" applyBorder="1" applyAlignment="1">
      <alignment horizontal="right"/>
    </xf>
    <xf numFmtId="164" fontId="7" fillId="6" borderId="0" xfId="0" applyNumberFormat="1" applyFont="1" applyFill="1" applyBorder="1"/>
    <xf numFmtId="0" fontId="18" fillId="3" borderId="0" xfId="0" applyFont="1" applyFill="1" applyBorder="1" applyAlignment="1"/>
    <xf numFmtId="0" fontId="6" fillId="3" borderId="0" xfId="0" applyFont="1" applyFill="1" applyBorder="1" applyAlignment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68" fontId="7" fillId="0" borderId="0" xfId="0" applyNumberFormat="1" applyFont="1" applyBorder="1" applyAlignment="1">
      <alignment horizontal="left"/>
    </xf>
    <xf numFmtId="14" fontId="7" fillId="0" borderId="0" xfId="0" applyNumberFormat="1" applyFont="1" applyBorder="1" applyAlignment="1">
      <alignment horizontal="left"/>
    </xf>
    <xf numFmtId="167" fontId="12" fillId="0" borderId="0" xfId="0" applyNumberFormat="1" applyFont="1" applyBorder="1"/>
    <xf numFmtId="164" fontId="6" fillId="6" borderId="0" xfId="0" applyNumberFormat="1" applyFont="1" applyFill="1" applyBorder="1"/>
    <xf numFmtId="0" fontId="6" fillId="3" borderId="25" xfId="0" applyFont="1" applyFill="1" applyBorder="1" applyAlignment="1">
      <alignment horizontal="left"/>
    </xf>
    <xf numFmtId="168" fontId="6" fillId="3" borderId="25" xfId="0" applyNumberFormat="1" applyFont="1" applyFill="1" applyBorder="1" applyAlignment="1">
      <alignment horizontal="left" wrapText="1"/>
    </xf>
    <xf numFmtId="14" fontId="6" fillId="3" borderId="25" xfId="0" applyNumberFormat="1" applyFont="1" applyFill="1" applyBorder="1" applyAlignment="1">
      <alignment horizontal="left" wrapText="1"/>
    </xf>
    <xf numFmtId="14" fontId="14" fillId="3" borderId="25" xfId="0" applyNumberFormat="1" applyFont="1" applyFill="1" applyBorder="1" applyAlignment="1">
      <alignment horizontal="left" wrapText="1"/>
    </xf>
    <xf numFmtId="167" fontId="13" fillId="3" borderId="25" xfId="0" applyNumberFormat="1" applyFont="1" applyFill="1" applyBorder="1"/>
    <xf numFmtId="0" fontId="6" fillId="3" borderId="25" xfId="0" applyFont="1" applyFill="1" applyBorder="1" applyAlignment="1">
      <alignment horizontal="left" vertical="center" wrapText="1"/>
    </xf>
    <xf numFmtId="0" fontId="13" fillId="3" borderId="21" xfId="0" applyFont="1" applyFill="1" applyBorder="1"/>
    <xf numFmtId="0" fontId="6" fillId="3" borderId="21" xfId="0" applyFont="1" applyFill="1" applyBorder="1"/>
    <xf numFmtId="164" fontId="7" fillId="0" borderId="0" xfId="0" applyNumberFormat="1" applyFont="1" applyFill="1" applyBorder="1" applyAlignment="1">
      <alignment horizontal="right"/>
    </xf>
    <xf numFmtId="0" fontId="11" fillId="0" borderId="0" xfId="0" applyFont="1" applyFill="1" applyBorder="1"/>
    <xf numFmtId="0" fontId="26" fillId="0" borderId="0" xfId="0" applyFont="1" applyFill="1" applyBorder="1"/>
    <xf numFmtId="164" fontId="27" fillId="0" borderId="0" xfId="0" applyNumberFormat="1" applyFont="1" applyFill="1" applyBorder="1"/>
    <xf numFmtId="164" fontId="26" fillId="0" borderId="0" xfId="0" applyNumberFormat="1" applyFont="1" applyFill="1" applyBorder="1"/>
    <xf numFmtId="44" fontId="7" fillId="3" borderId="0" xfId="3" applyFont="1" applyFill="1" applyBorder="1"/>
    <xf numFmtId="170" fontId="7" fillId="3" borderId="0" xfId="0" applyNumberFormat="1" applyFont="1" applyFill="1" applyBorder="1"/>
    <xf numFmtId="0" fontId="17" fillId="5" borderId="5" xfId="0" applyFont="1" applyFill="1" applyBorder="1" applyAlignment="1">
      <alignment horizontal="left" wrapText="1"/>
    </xf>
    <xf numFmtId="0" fontId="17" fillId="5" borderId="8" xfId="0" applyFont="1" applyFill="1" applyBorder="1" applyAlignment="1">
      <alignment horizontal="left" wrapText="1"/>
    </xf>
    <xf numFmtId="0" fontId="17" fillId="5" borderId="9" xfId="0" applyFont="1" applyFill="1" applyBorder="1" applyAlignment="1">
      <alignment horizontal="left" wrapText="1"/>
    </xf>
    <xf numFmtId="0" fontId="7" fillId="4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19" fillId="4" borderId="12" xfId="0" applyFont="1" applyFill="1" applyBorder="1" applyAlignment="1">
      <alignment horizontal="center" wrapText="1"/>
    </xf>
    <xf numFmtId="0" fontId="19" fillId="4" borderId="13" xfId="0" applyFont="1" applyFill="1" applyBorder="1" applyAlignment="1">
      <alignment horizontal="center" wrapText="1"/>
    </xf>
    <xf numFmtId="0" fontId="6" fillId="5" borderId="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164" fontId="6" fillId="6" borderId="9" xfId="0" applyNumberFormat="1" applyFont="1" applyFill="1" applyBorder="1" applyAlignment="1">
      <alignment horizontal="center"/>
    </xf>
    <xf numFmtId="164" fontId="6" fillId="6" borderId="21" xfId="0" applyNumberFormat="1" applyFont="1" applyFill="1" applyBorder="1" applyAlignment="1">
      <alignment horizontal="center"/>
    </xf>
    <xf numFmtId="164" fontId="6" fillId="6" borderId="3" xfId="0" applyNumberFormat="1" applyFont="1" applyFill="1" applyBorder="1" applyAlignment="1"/>
    <xf numFmtId="164" fontId="7" fillId="3" borderId="3" xfId="0" applyNumberFormat="1" applyFont="1" applyFill="1" applyBorder="1" applyAlignment="1"/>
    <xf numFmtId="8" fontId="6" fillId="6" borderId="7" xfId="0" applyNumberFormat="1" applyFont="1" applyFill="1" applyBorder="1" applyAlignment="1"/>
    <xf numFmtId="8" fontId="6" fillId="6" borderId="3" xfId="0" applyNumberFormat="1" applyFont="1" applyFill="1" applyBorder="1" applyAlignment="1"/>
    <xf numFmtId="164" fontId="7" fillId="3" borderId="3" xfId="0" applyNumberFormat="1" applyFont="1" applyFill="1" applyBorder="1" applyAlignment="1">
      <alignment horizontal="center"/>
    </xf>
  </cellXfs>
  <cellStyles count="4">
    <cellStyle name="Excel Built-in Normal" xfId="1" xr:uid="{00000000-0005-0000-0000-000000000000}"/>
    <cellStyle name="Standard" xfId="0" builtinId="0"/>
    <cellStyle name="Standard 3 2" xfId="2" xr:uid="{00000000-0005-0000-0000-000002000000}"/>
    <cellStyle name="Währung" xfId="3" builtinId="4"/>
  </cellStyles>
  <dxfs count="9"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00FF"/>
      <color rgb="FF008000"/>
      <color rgb="FF00CC00"/>
      <color rgb="FFFFE5E5"/>
      <color rgb="FFFFC5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</xdr:row>
          <xdr:rowOff>28575</xdr:rowOff>
        </xdr:from>
        <xdr:to>
          <xdr:col>5</xdr:col>
          <xdr:colOff>1076325</xdr:colOff>
          <xdr:row>4</xdr:row>
          <xdr:rowOff>28575</xdr:rowOff>
        </xdr:to>
        <xdr:sp macro="" textlink="">
          <xdr:nvSpPr>
            <xdr:cNvPr id="6145" name="Check Box 1" descr="Nettobeträge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Nettobeträgen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</xdr:row>
          <xdr:rowOff>200025</xdr:rowOff>
        </xdr:from>
        <xdr:to>
          <xdr:col>5</xdr:col>
          <xdr:colOff>1028700</xdr:colOff>
          <xdr:row>5</xdr:row>
          <xdr:rowOff>9525</xdr:rowOff>
        </xdr:to>
        <xdr:sp macro="" textlink="">
          <xdr:nvSpPr>
            <xdr:cNvPr id="6146" name="Check Box 2" descr="Bruttobeträge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Bruttobeträgen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4"/>
  <sheetViews>
    <sheetView tabSelected="1" view="pageBreakPreview" zoomScale="90" zoomScaleNormal="85" zoomScaleSheetLayoutView="9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E13" sqref="E13"/>
    </sheetView>
  </sheetViews>
  <sheetFormatPr baseColWidth="10" defaultColWidth="11.42578125" defaultRowHeight="15" x14ac:dyDescent="0.25"/>
  <cols>
    <col min="1" max="1" width="20.85546875" style="1" customWidth="1"/>
    <col min="2" max="2" width="34.42578125" style="1" customWidth="1"/>
    <col min="3" max="3" width="26" style="1" customWidth="1"/>
    <col min="4" max="4" width="44.42578125" style="1" customWidth="1"/>
    <col min="5" max="5" width="23.28515625" style="1" customWidth="1"/>
    <col min="6" max="6" width="17.28515625" style="1" customWidth="1"/>
    <col min="7" max="7" width="15.42578125" style="86" customWidth="1"/>
    <col min="8" max="8" width="13.42578125" style="117" customWidth="1"/>
    <col min="9" max="10" width="13.85546875" style="1" customWidth="1"/>
    <col min="11" max="11" width="11.42578125" style="5"/>
    <col min="12" max="12" width="12" style="70" bestFit="1" customWidth="1"/>
    <col min="13" max="13" width="13.42578125" style="1" customWidth="1"/>
    <col min="14" max="16384" width="11.42578125" style="1"/>
  </cols>
  <sheetData>
    <row r="1" spans="1:13" ht="18.75" x14ac:dyDescent="0.3">
      <c r="A1" s="33" t="s">
        <v>0</v>
      </c>
      <c r="B1" s="3"/>
      <c r="E1" s="1" t="s">
        <v>1</v>
      </c>
      <c r="F1" s="206">
        <f ca="1">TODAY()</f>
        <v>44812</v>
      </c>
    </row>
    <row r="2" spans="1:13" ht="16.5" customHeight="1" x14ac:dyDescent="0.25">
      <c r="A2" s="3" t="s">
        <v>2</v>
      </c>
      <c r="B2" s="225" t="s">
        <v>3</v>
      </c>
      <c r="C2" s="205"/>
      <c r="D2" s="224"/>
      <c r="E2" s="205"/>
      <c r="F2" s="36"/>
      <c r="G2" s="1"/>
      <c r="H2" s="224"/>
      <c r="I2" s="223"/>
      <c r="J2" s="223"/>
    </row>
    <row r="3" spans="1:13" ht="16.5" customHeight="1" x14ac:dyDescent="0.25">
      <c r="A3" s="3" t="s">
        <v>176</v>
      </c>
      <c r="B3" s="225" t="s">
        <v>174</v>
      </c>
      <c r="C3" s="226" t="s">
        <v>175</v>
      </c>
      <c r="D3" s="224"/>
      <c r="E3" s="205"/>
      <c r="F3" s="36" t="s">
        <v>173</v>
      </c>
      <c r="G3" s="1"/>
      <c r="H3" s="224"/>
      <c r="I3" s="223"/>
      <c r="J3" s="223"/>
    </row>
    <row r="4" spans="1:13" ht="16.5" customHeight="1" thickBot="1" x14ac:dyDescent="0.3">
      <c r="A4" s="3"/>
      <c r="B4" s="224" t="s">
        <v>4</v>
      </c>
      <c r="C4" s="205"/>
      <c r="D4" s="224"/>
      <c r="E4" s="205"/>
      <c r="F4" s="86"/>
      <c r="G4" s="1"/>
      <c r="H4" s="224"/>
      <c r="I4" s="223"/>
      <c r="J4" s="223"/>
    </row>
    <row r="5" spans="1:13" x14ac:dyDescent="0.25">
      <c r="E5" s="3"/>
      <c r="F5" s="86"/>
      <c r="G5" s="35"/>
      <c r="H5" s="273" t="s">
        <v>5</v>
      </c>
    </row>
    <row r="6" spans="1:13" x14ac:dyDescent="0.25">
      <c r="A6" s="3" t="s">
        <v>6</v>
      </c>
      <c r="B6" s="3"/>
      <c r="C6" s="3" t="s">
        <v>7</v>
      </c>
      <c r="D6" s="3"/>
      <c r="G6" s="108" t="s">
        <v>8</v>
      </c>
      <c r="H6" s="274"/>
      <c r="I6" s="3" t="s">
        <v>9</v>
      </c>
      <c r="J6" s="3"/>
      <c r="K6" s="37" t="s">
        <v>10</v>
      </c>
      <c r="L6" s="275" t="s">
        <v>11</v>
      </c>
      <c r="M6" s="276"/>
    </row>
    <row r="7" spans="1:13" ht="15.75" thickBot="1" x14ac:dyDescent="0.3">
      <c r="A7" s="2" t="s">
        <v>12</v>
      </c>
      <c r="B7" s="43"/>
      <c r="C7" s="43"/>
      <c r="D7" s="43"/>
      <c r="E7" s="43"/>
      <c r="F7" s="43"/>
      <c r="G7" s="93"/>
      <c r="H7" s="146" t="e">
        <f>1-(I110/G110)</f>
        <v>#DIV/0!</v>
      </c>
      <c r="I7" s="2"/>
      <c r="J7" s="2"/>
      <c r="K7" s="44"/>
      <c r="L7" s="71"/>
      <c r="M7" s="268" t="s">
        <v>13</v>
      </c>
    </row>
    <row r="8" spans="1:13" ht="30" x14ac:dyDescent="0.25">
      <c r="A8" s="47" t="s">
        <v>14</v>
      </c>
      <c r="B8" s="47"/>
      <c r="C8" s="47"/>
      <c r="D8" s="198" t="s">
        <v>15</v>
      </c>
      <c r="E8" s="198" t="s">
        <v>16</v>
      </c>
      <c r="F8" s="198" t="s">
        <v>17</v>
      </c>
      <c r="G8" s="94" t="e">
        <f>SUM(G9:G17)</f>
        <v>#VALUE!</v>
      </c>
      <c r="H8" s="124" t="e">
        <f>G8-(G8*$H$7)</f>
        <v>#VALUE!</v>
      </c>
      <c r="I8" s="194">
        <f>SUM(I9:I17)</f>
        <v>0</v>
      </c>
      <c r="J8" s="84"/>
      <c r="K8" s="194" t="e">
        <f>SUM(K9:K17)</f>
        <v>#VALUE!</v>
      </c>
      <c r="L8" s="72" t="e">
        <f>I8-K8</f>
        <v>#VALUE!</v>
      </c>
      <c r="M8" s="268"/>
    </row>
    <row r="9" spans="1:13" ht="30" x14ac:dyDescent="0.25">
      <c r="A9" s="56" t="s">
        <v>18</v>
      </c>
      <c r="B9" s="200" t="s">
        <v>178</v>
      </c>
      <c r="C9" s="200" t="s">
        <v>20</v>
      </c>
      <c r="D9" s="200">
        <v>1</v>
      </c>
      <c r="E9" s="201" t="s">
        <v>180</v>
      </c>
      <c r="F9" s="201" t="s">
        <v>21</v>
      </c>
      <c r="G9" s="221" t="e">
        <f>D9*E9*F9</f>
        <v>#VALUE!</v>
      </c>
      <c r="H9" s="227" t="e">
        <f>G9-(G9*$H$7)</f>
        <v>#VALUE!</v>
      </c>
      <c r="I9" s="57">
        <v>0</v>
      </c>
      <c r="J9" s="111"/>
      <c r="K9" s="78">
        <f>SUMIF(Buchhaltung!D10:D999,A9,Buchhaltung!M10:M999)</f>
        <v>0</v>
      </c>
      <c r="L9" s="197">
        <f>I9-K9</f>
        <v>0</v>
      </c>
      <c r="M9" s="269"/>
    </row>
    <row r="10" spans="1:13" x14ac:dyDescent="0.25">
      <c r="A10" s="56" t="s">
        <v>22</v>
      </c>
      <c r="B10" s="200" t="s">
        <v>23</v>
      </c>
      <c r="C10" s="200" t="s">
        <v>24</v>
      </c>
      <c r="D10" s="200">
        <v>1</v>
      </c>
      <c r="E10" s="202"/>
      <c r="F10" s="202"/>
      <c r="G10" s="221">
        <f t="shared" ref="G10:G17" si="0">D10*E10*F10</f>
        <v>0</v>
      </c>
      <c r="H10" s="186" t="e">
        <f t="shared" ref="H10:H17" si="1">G10-(G10*$H$7)</f>
        <v>#DIV/0!</v>
      </c>
      <c r="I10" s="57">
        <v>0</v>
      </c>
      <c r="J10" s="111"/>
      <c r="K10" s="78">
        <f>SUMIF(Buchhaltung!D10:D999,A10,Buchhaltung!M10:M999)</f>
        <v>0</v>
      </c>
      <c r="L10" s="197">
        <f t="shared" ref="L10:L17" si="2">I10-K10</f>
        <v>0</v>
      </c>
      <c r="M10" s="269"/>
    </row>
    <row r="11" spans="1:13" x14ac:dyDescent="0.25">
      <c r="A11" s="56" t="s">
        <v>25</v>
      </c>
      <c r="B11" s="200" t="s">
        <v>26</v>
      </c>
      <c r="C11" s="200"/>
      <c r="D11" s="200">
        <v>1</v>
      </c>
      <c r="E11" s="202"/>
      <c r="F11" s="202"/>
      <c r="G11" s="221">
        <f t="shared" si="0"/>
        <v>0</v>
      </c>
      <c r="H11" s="186" t="e">
        <f t="shared" si="1"/>
        <v>#DIV/0!</v>
      </c>
      <c r="I11" s="57">
        <v>0</v>
      </c>
      <c r="J11" s="111"/>
      <c r="K11" s="78">
        <f>SUMIF(Buchhaltung!D10:D999,A11,Buchhaltung!M10:M999)</f>
        <v>0</v>
      </c>
      <c r="L11" s="197">
        <f t="shared" si="2"/>
        <v>0</v>
      </c>
      <c r="M11" s="269"/>
    </row>
    <row r="12" spans="1:13" x14ac:dyDescent="0.25">
      <c r="A12" s="56" t="s">
        <v>27</v>
      </c>
      <c r="B12" s="200" t="s">
        <v>28</v>
      </c>
      <c r="C12" s="200"/>
      <c r="D12" s="200">
        <v>1</v>
      </c>
      <c r="E12" s="202"/>
      <c r="F12" s="202"/>
      <c r="G12" s="221">
        <f t="shared" si="0"/>
        <v>0</v>
      </c>
      <c r="H12" s="186" t="e">
        <f t="shared" si="1"/>
        <v>#DIV/0!</v>
      </c>
      <c r="I12" s="57">
        <v>0</v>
      </c>
      <c r="J12" s="111"/>
      <c r="K12" s="78">
        <f>SUMIF(Buchhaltung!D10:D999,A12,Buchhaltung!M10:M999)</f>
        <v>0</v>
      </c>
      <c r="L12" s="197">
        <f t="shared" si="2"/>
        <v>0</v>
      </c>
      <c r="M12" s="269"/>
    </row>
    <row r="13" spans="1:13" x14ac:dyDescent="0.25">
      <c r="A13" s="56" t="s">
        <v>29</v>
      </c>
      <c r="B13" s="200" t="s">
        <v>30</v>
      </c>
      <c r="C13" s="200"/>
      <c r="D13" s="200">
        <v>3</v>
      </c>
      <c r="E13" s="202">
        <v>5</v>
      </c>
      <c r="F13" s="202">
        <v>650</v>
      </c>
      <c r="G13" s="221">
        <f t="shared" si="0"/>
        <v>9750</v>
      </c>
      <c r="H13" s="186" t="e">
        <f t="shared" si="1"/>
        <v>#DIV/0!</v>
      </c>
      <c r="I13" s="57">
        <v>0</v>
      </c>
      <c r="J13" s="111"/>
      <c r="K13" s="78" t="e">
        <f>SUMIF(Buchhaltung!D10:D999,A13,Buchhaltung!M10:M999)</f>
        <v>#VALUE!</v>
      </c>
      <c r="L13" s="197" t="e">
        <f t="shared" si="2"/>
        <v>#VALUE!</v>
      </c>
      <c r="M13" s="270"/>
    </row>
    <row r="14" spans="1:13" x14ac:dyDescent="0.25">
      <c r="A14" s="56" t="s">
        <v>31</v>
      </c>
      <c r="B14" s="200" t="s">
        <v>32</v>
      </c>
      <c r="C14" s="203"/>
      <c r="D14" s="200">
        <v>1</v>
      </c>
      <c r="E14" s="202"/>
      <c r="F14" s="202"/>
      <c r="G14" s="221">
        <f t="shared" si="0"/>
        <v>0</v>
      </c>
      <c r="H14" s="186" t="e">
        <f t="shared" si="1"/>
        <v>#DIV/0!</v>
      </c>
      <c r="I14" s="57">
        <v>0</v>
      </c>
      <c r="J14" s="111"/>
      <c r="K14" s="78">
        <f>SUMIF(Buchhaltung!D10:D999,A14,Buchhaltung!M10:M999)</f>
        <v>0</v>
      </c>
      <c r="L14" s="197">
        <f t="shared" si="2"/>
        <v>0</v>
      </c>
      <c r="M14" s="51"/>
    </row>
    <row r="15" spans="1:13" x14ac:dyDescent="0.25">
      <c r="A15" s="56" t="s">
        <v>33</v>
      </c>
      <c r="B15" s="200" t="s">
        <v>34</v>
      </c>
      <c r="C15" s="200"/>
      <c r="D15" s="200">
        <v>1</v>
      </c>
      <c r="E15" s="202"/>
      <c r="F15" s="202"/>
      <c r="G15" s="221">
        <f t="shared" si="0"/>
        <v>0</v>
      </c>
      <c r="H15" s="186" t="e">
        <f t="shared" si="1"/>
        <v>#DIV/0!</v>
      </c>
      <c r="I15" s="57">
        <v>0</v>
      </c>
      <c r="J15" s="111"/>
      <c r="K15" s="78">
        <f>SUMIF(Buchhaltung!D10:D999,A15,Buchhaltung!M10:M999)</f>
        <v>0</v>
      </c>
      <c r="L15" s="197">
        <f t="shared" si="2"/>
        <v>0</v>
      </c>
      <c r="M15" s="51"/>
    </row>
    <row r="16" spans="1:13" x14ac:dyDescent="0.25">
      <c r="A16" s="56" t="s">
        <v>35</v>
      </c>
      <c r="B16" s="200" t="s">
        <v>36</v>
      </c>
      <c r="C16" s="200"/>
      <c r="D16" s="200"/>
      <c r="E16" s="202"/>
      <c r="F16" s="202"/>
      <c r="G16" s="221">
        <f t="shared" ref="G16" si="3">D16*E16*F16</f>
        <v>0</v>
      </c>
      <c r="H16" s="186" t="e">
        <f t="shared" ref="H16" si="4">G16-(G16*$H$7)</f>
        <v>#DIV/0!</v>
      </c>
      <c r="I16" s="57">
        <v>0</v>
      </c>
      <c r="J16" s="111"/>
      <c r="K16" s="78"/>
      <c r="L16" s="197"/>
      <c r="M16" s="51"/>
    </row>
    <row r="17" spans="1:13" x14ac:dyDescent="0.25">
      <c r="A17" s="56" t="s">
        <v>37</v>
      </c>
      <c r="B17" s="200" t="s">
        <v>38</v>
      </c>
      <c r="C17" s="200"/>
      <c r="D17" s="200">
        <v>1</v>
      </c>
      <c r="E17" s="202"/>
      <c r="F17" s="202"/>
      <c r="G17" s="221">
        <f t="shared" si="0"/>
        <v>0</v>
      </c>
      <c r="H17" s="186" t="e">
        <f t="shared" si="1"/>
        <v>#DIV/0!</v>
      </c>
      <c r="I17" s="57">
        <v>0</v>
      </c>
      <c r="J17" s="111"/>
      <c r="K17" s="78">
        <f>SUMIF(Buchhaltung!D10:D999,A17,Buchhaltung!M10:M999)</f>
        <v>0</v>
      </c>
      <c r="L17" s="197">
        <f t="shared" si="2"/>
        <v>0</v>
      </c>
      <c r="M17" s="51"/>
    </row>
    <row r="18" spans="1:13" x14ac:dyDescent="0.25">
      <c r="A18" s="54"/>
      <c r="B18" s="54"/>
      <c r="C18" s="54"/>
      <c r="D18" s="54"/>
      <c r="E18" s="54"/>
      <c r="F18" s="54"/>
      <c r="G18" s="91"/>
      <c r="H18" s="125"/>
      <c r="I18" s="189"/>
      <c r="J18" s="118"/>
      <c r="M18" s="51"/>
    </row>
    <row r="19" spans="1:13" x14ac:dyDescent="0.25">
      <c r="A19" s="59" t="s">
        <v>39</v>
      </c>
      <c r="B19" s="60"/>
      <c r="C19" s="61"/>
      <c r="D19" s="61"/>
      <c r="E19" s="61"/>
      <c r="F19" s="61"/>
      <c r="G19" s="96" t="e">
        <f>SUM(G20)</f>
        <v>#VALUE!</v>
      </c>
      <c r="H19" s="124" t="e">
        <f>SUM(H20)</f>
        <v>#VALUE!</v>
      </c>
      <c r="I19" s="194">
        <f>SUM(I20)</f>
        <v>0</v>
      </c>
      <c r="J19" s="196"/>
      <c r="K19" s="194">
        <f>SUM(K20)</f>
        <v>0</v>
      </c>
      <c r="L19" s="72">
        <f t="shared" ref="L19:L20" si="5">I19-K19</f>
        <v>0</v>
      </c>
      <c r="M19" s="51"/>
    </row>
    <row r="20" spans="1:13" x14ac:dyDescent="0.25">
      <c r="A20" s="56" t="s">
        <v>40</v>
      </c>
      <c r="B20" s="56" t="s">
        <v>41</v>
      </c>
      <c r="C20" s="79" t="s">
        <v>42</v>
      </c>
      <c r="D20" s="64">
        <v>4.2000000000000003E-2</v>
      </c>
      <c r="E20" s="79" t="s">
        <v>43</v>
      </c>
      <c r="F20" s="79"/>
      <c r="G20" s="199" t="e">
        <f>SUM(G9:G17)*D20</f>
        <v>#VALUE!</v>
      </c>
      <c r="H20" s="186" t="e">
        <f>SUM(H9:H17)*$D$20</f>
        <v>#VALUE!</v>
      </c>
      <c r="I20" s="83">
        <f>SUM(I9:I17)*0.042</f>
        <v>0</v>
      </c>
      <c r="J20" s="155"/>
      <c r="K20" s="78">
        <f>SUMIF(Buchhaltung!D10:D999,A20,Buchhaltung!M10:M999)</f>
        <v>0</v>
      </c>
      <c r="L20" s="197">
        <f t="shared" si="5"/>
        <v>0</v>
      </c>
    </row>
    <row r="21" spans="1:13" x14ac:dyDescent="0.25">
      <c r="A21" s="54"/>
      <c r="B21" s="54"/>
      <c r="C21" s="63"/>
      <c r="D21" s="63"/>
      <c r="E21" s="54"/>
      <c r="F21" s="54"/>
      <c r="G21" s="97"/>
      <c r="H21" s="125"/>
      <c r="I21" s="190"/>
      <c r="J21" s="111"/>
    </row>
    <row r="22" spans="1:13" ht="30" x14ac:dyDescent="0.25">
      <c r="A22" s="65" t="s">
        <v>44</v>
      </c>
      <c r="B22" s="65"/>
      <c r="C22" s="61"/>
      <c r="D22" s="198" t="s">
        <v>15</v>
      </c>
      <c r="E22" s="198" t="s">
        <v>16</v>
      </c>
      <c r="F22" s="198" t="s">
        <v>45</v>
      </c>
      <c r="G22" s="98" t="e">
        <f>SUM(G23:G27)</f>
        <v>#VALUE!</v>
      </c>
      <c r="H22" s="124" t="e">
        <f t="shared" ref="H22:H27" si="6">G22-(G22*$H$7)</f>
        <v>#VALUE!</v>
      </c>
      <c r="I22" s="195">
        <f>SUM(I23:I27)</f>
        <v>0</v>
      </c>
      <c r="J22" s="156"/>
      <c r="K22" s="194">
        <f>SUM(K23:K27)</f>
        <v>0</v>
      </c>
      <c r="L22" s="72">
        <f t="shared" ref="L22:L27" si="7">I22-K22</f>
        <v>0</v>
      </c>
    </row>
    <row r="23" spans="1:13" x14ac:dyDescent="0.25">
      <c r="A23" s="56" t="s">
        <v>46</v>
      </c>
      <c r="B23" s="200" t="s">
        <v>47</v>
      </c>
      <c r="C23" s="200" t="s">
        <v>20</v>
      </c>
      <c r="D23" s="200">
        <v>1</v>
      </c>
      <c r="E23" s="201" t="s">
        <v>48</v>
      </c>
      <c r="F23" s="201" t="s">
        <v>21</v>
      </c>
      <c r="G23" s="221" t="e">
        <f>D23*E23*F23</f>
        <v>#VALUE!</v>
      </c>
      <c r="H23" s="186" t="e">
        <f t="shared" si="6"/>
        <v>#VALUE!</v>
      </c>
      <c r="I23" s="57">
        <v>0</v>
      </c>
      <c r="J23" s="111"/>
      <c r="K23" s="78">
        <f>SUMIF(Buchhaltung!D10:D999,A23,Buchhaltung!M10:M999)</f>
        <v>0</v>
      </c>
      <c r="L23" s="197">
        <f t="shared" si="7"/>
        <v>0</v>
      </c>
    </row>
    <row r="24" spans="1:13" x14ac:dyDescent="0.25">
      <c r="A24" s="56" t="s">
        <v>49</v>
      </c>
      <c r="B24" s="200" t="s">
        <v>50</v>
      </c>
      <c r="C24" s="200"/>
      <c r="D24" s="200">
        <v>1</v>
      </c>
      <c r="E24" s="201"/>
      <c r="F24" s="201"/>
      <c r="G24" s="221">
        <f>D24*E24*F24</f>
        <v>0</v>
      </c>
      <c r="H24" s="186" t="e">
        <f t="shared" ref="H24" si="8">G24-(G24*$H$7)</f>
        <v>#DIV/0!</v>
      </c>
      <c r="I24" s="57">
        <v>0</v>
      </c>
      <c r="J24" s="111"/>
      <c r="K24" s="78"/>
      <c r="L24" s="197"/>
    </row>
    <row r="25" spans="1:13" x14ac:dyDescent="0.25">
      <c r="A25" s="56" t="s">
        <v>51</v>
      </c>
      <c r="B25" s="200" t="s">
        <v>52</v>
      </c>
      <c r="C25" s="200"/>
      <c r="D25" s="200">
        <v>1</v>
      </c>
      <c r="E25" s="200"/>
      <c r="F25" s="200"/>
      <c r="G25" s="221">
        <f>D25*E25*F25</f>
        <v>0</v>
      </c>
      <c r="H25" s="186" t="e">
        <f t="shared" si="6"/>
        <v>#DIV/0!</v>
      </c>
      <c r="I25" s="57">
        <v>0</v>
      </c>
      <c r="J25" s="111"/>
      <c r="K25" s="78">
        <f>SUMIF(Buchhaltung!D10:D999,A25,Buchhaltung!M10:M999)</f>
        <v>0</v>
      </c>
      <c r="L25" s="197">
        <f t="shared" si="7"/>
        <v>0</v>
      </c>
    </row>
    <row r="26" spans="1:13" x14ac:dyDescent="0.25">
      <c r="A26" s="56" t="s">
        <v>53</v>
      </c>
      <c r="B26" s="200" t="s">
        <v>54</v>
      </c>
      <c r="C26" s="200"/>
      <c r="D26" s="200">
        <v>1</v>
      </c>
      <c r="E26" s="200"/>
      <c r="F26" s="200"/>
      <c r="G26" s="221">
        <f t="shared" ref="G26:G27" si="9">D26*E26*F26</f>
        <v>0</v>
      </c>
      <c r="H26" s="186" t="e">
        <f t="shared" si="6"/>
        <v>#DIV/0!</v>
      </c>
      <c r="I26" s="57">
        <v>0</v>
      </c>
      <c r="J26" s="111"/>
      <c r="K26" s="78">
        <f>SUMIF(Buchhaltung!D10:D999,A26,Buchhaltung!M10:M999)</f>
        <v>0</v>
      </c>
      <c r="L26" s="197">
        <f t="shared" si="7"/>
        <v>0</v>
      </c>
    </row>
    <row r="27" spans="1:13" x14ac:dyDescent="0.25">
      <c r="A27" s="56" t="s">
        <v>55</v>
      </c>
      <c r="B27" s="200" t="s">
        <v>56</v>
      </c>
      <c r="C27" s="200"/>
      <c r="D27" s="200">
        <v>1</v>
      </c>
      <c r="E27" s="200"/>
      <c r="F27" s="200"/>
      <c r="G27" s="221">
        <f t="shared" si="9"/>
        <v>0</v>
      </c>
      <c r="H27" s="186" t="e">
        <f t="shared" si="6"/>
        <v>#DIV/0!</v>
      </c>
      <c r="I27" s="57">
        <v>0</v>
      </c>
      <c r="J27" s="111"/>
      <c r="K27" s="78">
        <f>SUMIF(Buchhaltung!D10:D999,A27,Buchhaltung!M10:M999)</f>
        <v>0</v>
      </c>
      <c r="L27" s="197">
        <f t="shared" si="7"/>
        <v>0</v>
      </c>
    </row>
    <row r="28" spans="1:13" x14ac:dyDescent="0.25">
      <c r="A28" s="54"/>
      <c r="B28" s="54"/>
      <c r="C28" s="54"/>
      <c r="D28" s="54"/>
      <c r="E28" s="54"/>
      <c r="F28" s="54"/>
      <c r="G28" s="91"/>
      <c r="H28" s="125"/>
      <c r="I28" s="149"/>
      <c r="J28" s="118"/>
    </row>
    <row r="29" spans="1:13" x14ac:dyDescent="0.25">
      <c r="A29" s="50" t="s">
        <v>57</v>
      </c>
      <c r="B29" s="50"/>
      <c r="C29" s="50"/>
      <c r="D29" s="50"/>
      <c r="E29" s="50"/>
      <c r="F29" s="50"/>
      <c r="G29" s="99" t="e">
        <f>SUM(G22+G19+G8)</f>
        <v>#VALUE!</v>
      </c>
      <c r="H29" s="127" t="e">
        <f>SUM(H22+H19+H8)</f>
        <v>#VALUE!</v>
      </c>
      <c r="I29" s="150">
        <f>SUM(I22+I19+I8)</f>
        <v>0</v>
      </c>
      <c r="J29" s="157"/>
      <c r="K29" s="154" t="e">
        <f>SUM(K22,K19,K8)</f>
        <v>#VALUE!</v>
      </c>
      <c r="L29" s="73" t="e">
        <f>SUM(L22,L19,L8)</f>
        <v>#VALUE!</v>
      </c>
    </row>
    <row r="30" spans="1:13" x14ac:dyDescent="0.25">
      <c r="A30" s="4"/>
      <c r="B30" s="4"/>
      <c r="C30" s="4"/>
      <c r="D30" s="4"/>
      <c r="E30" s="4"/>
      <c r="F30" s="4"/>
      <c r="G30" s="89"/>
      <c r="H30" s="128"/>
      <c r="I30" s="151"/>
      <c r="J30" s="109"/>
    </row>
    <row r="31" spans="1:13" x14ac:dyDescent="0.25">
      <c r="A31" s="45" t="s">
        <v>58</v>
      </c>
      <c r="B31" s="45"/>
      <c r="C31" s="46"/>
      <c r="D31" s="46"/>
      <c r="E31" s="46"/>
      <c r="F31" s="46"/>
      <c r="G31" s="90"/>
      <c r="H31" s="129"/>
      <c r="I31" s="191"/>
      <c r="J31" s="119"/>
      <c r="K31" s="44"/>
      <c r="L31" s="71"/>
    </row>
    <row r="32" spans="1:13" x14ac:dyDescent="0.25">
      <c r="A32" s="65" t="s">
        <v>59</v>
      </c>
      <c r="B32" s="65"/>
      <c r="C32" s="65"/>
      <c r="D32" s="65"/>
      <c r="E32" s="65"/>
      <c r="F32" s="65"/>
      <c r="G32" s="96">
        <f>SUM(G33:G36)</f>
        <v>0</v>
      </c>
      <c r="H32" s="124" t="e">
        <f t="shared" ref="H32:H37" si="10">G32-(G32*$H$7)</f>
        <v>#DIV/0!</v>
      </c>
      <c r="I32" s="194">
        <f>SUM(I33:I36)</f>
        <v>0</v>
      </c>
      <c r="J32" s="158"/>
      <c r="K32" s="194" t="e">
        <f>SUM(K33:K36)</f>
        <v>#VALUE!</v>
      </c>
      <c r="L32" s="72" t="e">
        <f t="shared" ref="L32:L37" si="11">I32-K32</f>
        <v>#VALUE!</v>
      </c>
    </row>
    <row r="33" spans="1:12" x14ac:dyDescent="0.25">
      <c r="A33" s="56" t="s">
        <v>60</v>
      </c>
      <c r="B33" s="200" t="s">
        <v>26</v>
      </c>
      <c r="C33" s="56"/>
      <c r="D33" s="56"/>
      <c r="E33" s="56"/>
      <c r="F33" s="56"/>
      <c r="G33" s="95"/>
      <c r="H33" s="186" t="e">
        <f t="shared" si="10"/>
        <v>#DIV/0!</v>
      </c>
      <c r="I33" s="57"/>
      <c r="J33" s="111"/>
      <c r="K33" s="78" t="e">
        <f>SUMIF(Buchhaltung!D10:D999,A33,Buchhaltung!M10:M999)</f>
        <v>#VALUE!</v>
      </c>
      <c r="L33" s="197" t="e">
        <f t="shared" si="11"/>
        <v>#VALUE!</v>
      </c>
    </row>
    <row r="34" spans="1:12" x14ac:dyDescent="0.25">
      <c r="A34" s="56" t="s">
        <v>61</v>
      </c>
      <c r="B34" s="200" t="s">
        <v>34</v>
      </c>
      <c r="C34" s="56"/>
      <c r="D34" s="56"/>
      <c r="E34" s="56"/>
      <c r="F34" s="56"/>
      <c r="G34" s="95"/>
      <c r="H34" s="186" t="e">
        <f t="shared" si="10"/>
        <v>#DIV/0!</v>
      </c>
      <c r="I34" s="57"/>
      <c r="J34" s="111"/>
      <c r="K34" s="78">
        <f>SUMIF(Buchhaltung!D10:D999,A34,Buchhaltung!M10:M999)</f>
        <v>0</v>
      </c>
      <c r="L34" s="197">
        <f t="shared" si="11"/>
        <v>0</v>
      </c>
    </row>
    <row r="35" spans="1:12" x14ac:dyDescent="0.25">
      <c r="A35" s="56" t="s">
        <v>62</v>
      </c>
      <c r="B35" s="200" t="s">
        <v>63</v>
      </c>
      <c r="C35" s="56"/>
      <c r="D35" s="56"/>
      <c r="E35" s="56"/>
      <c r="F35" s="56"/>
      <c r="G35" s="95"/>
      <c r="H35" s="186" t="e">
        <f t="shared" si="10"/>
        <v>#DIV/0!</v>
      </c>
      <c r="I35" s="57"/>
      <c r="J35" s="111"/>
      <c r="K35" s="78">
        <f>SUMIF(Buchhaltung!D10:D999,A35,Buchhaltung!M10:M999)</f>
        <v>0</v>
      </c>
      <c r="L35" s="197">
        <f t="shared" si="11"/>
        <v>0</v>
      </c>
    </row>
    <row r="36" spans="1:12" x14ac:dyDescent="0.25">
      <c r="A36" s="56" t="s">
        <v>64</v>
      </c>
      <c r="B36" s="200" t="s">
        <v>65</v>
      </c>
      <c r="C36" s="56"/>
      <c r="D36" s="56"/>
      <c r="E36" s="56"/>
      <c r="F36" s="56"/>
      <c r="G36" s="95"/>
      <c r="H36" s="186" t="e">
        <f t="shared" si="10"/>
        <v>#DIV/0!</v>
      </c>
      <c r="I36" s="57"/>
      <c r="J36" s="111"/>
      <c r="K36" s="78">
        <f>SUMIF(Buchhaltung!D10:D999,A36,Buchhaltung!M10:M999)</f>
        <v>0</v>
      </c>
      <c r="L36" s="197">
        <f t="shared" si="11"/>
        <v>0</v>
      </c>
    </row>
    <row r="37" spans="1:12" x14ac:dyDescent="0.25">
      <c r="A37" s="56" t="s">
        <v>38</v>
      </c>
      <c r="B37" s="200"/>
      <c r="C37" s="56"/>
      <c r="D37" s="56"/>
      <c r="E37" s="56"/>
      <c r="F37" s="56"/>
      <c r="G37" s="95"/>
      <c r="H37" s="186" t="e">
        <f t="shared" si="10"/>
        <v>#DIV/0!</v>
      </c>
      <c r="I37" s="57"/>
      <c r="J37" s="111"/>
      <c r="K37" s="78"/>
      <c r="L37" s="197">
        <f t="shared" si="11"/>
        <v>0</v>
      </c>
    </row>
    <row r="38" spans="1:12" x14ac:dyDescent="0.25">
      <c r="A38" s="55"/>
      <c r="B38" s="55"/>
      <c r="C38" s="54"/>
      <c r="D38" s="54"/>
      <c r="E38" s="54"/>
      <c r="F38" s="54"/>
      <c r="G38" s="88"/>
      <c r="H38" s="125"/>
      <c r="I38" s="192"/>
      <c r="J38" s="109"/>
    </row>
    <row r="39" spans="1:12" x14ac:dyDescent="0.25">
      <c r="A39" s="65" t="s">
        <v>66</v>
      </c>
      <c r="B39" s="65"/>
      <c r="C39" s="65"/>
      <c r="D39" s="65"/>
      <c r="E39" s="65"/>
      <c r="F39" s="65"/>
      <c r="G39" s="96">
        <f>SUM(G40:G46)</f>
        <v>0</v>
      </c>
      <c r="H39" s="124" t="e">
        <f t="shared" ref="H39:H44" si="12">G39-(G39*$H$7)</f>
        <v>#DIV/0!</v>
      </c>
      <c r="I39" s="194">
        <f>SUM(I40:I46)</f>
        <v>0</v>
      </c>
      <c r="J39" s="158"/>
      <c r="K39" s="194">
        <f>SUM(K40:K46)</f>
        <v>0</v>
      </c>
      <c r="L39" s="72">
        <f t="shared" ref="L39:L45" si="13">I39-K39</f>
        <v>0</v>
      </c>
    </row>
    <row r="40" spans="1:12" x14ac:dyDescent="0.25">
      <c r="A40" s="56" t="s">
        <v>67</v>
      </c>
      <c r="B40" s="200" t="s">
        <v>68</v>
      </c>
      <c r="C40" s="56"/>
      <c r="D40" s="56"/>
      <c r="E40" s="56"/>
      <c r="F40" s="56"/>
      <c r="G40" s="95"/>
      <c r="H40" s="186" t="e">
        <f t="shared" si="12"/>
        <v>#DIV/0!</v>
      </c>
      <c r="I40" s="57"/>
      <c r="J40" s="111"/>
      <c r="K40" s="78">
        <f>SUMIF(Buchhaltung!D10:D999,A40,Buchhaltung!M10:M999)</f>
        <v>0</v>
      </c>
      <c r="L40" s="197">
        <f t="shared" si="13"/>
        <v>0</v>
      </c>
    </row>
    <row r="41" spans="1:12" x14ac:dyDescent="0.25">
      <c r="A41" s="56" t="s">
        <v>69</v>
      </c>
      <c r="B41" s="200" t="s">
        <v>70</v>
      </c>
      <c r="C41" s="56"/>
      <c r="D41" s="56"/>
      <c r="E41" s="56"/>
      <c r="F41" s="56"/>
      <c r="G41" s="95"/>
      <c r="H41" s="186" t="e">
        <f t="shared" si="12"/>
        <v>#DIV/0!</v>
      </c>
      <c r="I41" s="57"/>
      <c r="J41" s="111"/>
      <c r="K41" s="78">
        <f>SUMIF(Buchhaltung!D10:D999,A41,Buchhaltung!M10:M999)</f>
        <v>0</v>
      </c>
      <c r="L41" s="197">
        <f t="shared" si="13"/>
        <v>0</v>
      </c>
    </row>
    <row r="42" spans="1:12" x14ac:dyDescent="0.25">
      <c r="A42" s="56" t="s">
        <v>71</v>
      </c>
      <c r="B42" s="200" t="s">
        <v>72</v>
      </c>
      <c r="C42" s="56"/>
      <c r="D42" s="56"/>
      <c r="E42" s="56"/>
      <c r="F42" s="56"/>
      <c r="G42" s="95"/>
      <c r="H42" s="186" t="e">
        <f t="shared" si="12"/>
        <v>#DIV/0!</v>
      </c>
      <c r="I42" s="57"/>
      <c r="J42" s="111"/>
      <c r="K42" s="78">
        <f>SUMIF(Buchhaltung!D10:D999,A42,Buchhaltung!M10:M999)</f>
        <v>0</v>
      </c>
      <c r="L42" s="197">
        <f t="shared" si="13"/>
        <v>0</v>
      </c>
    </row>
    <row r="43" spans="1:12" x14ac:dyDescent="0.25">
      <c r="A43" s="56" t="s">
        <v>73</v>
      </c>
      <c r="B43" s="200" t="s">
        <v>74</v>
      </c>
      <c r="C43" s="56"/>
      <c r="D43" s="56"/>
      <c r="E43" s="56"/>
      <c r="F43" s="56"/>
      <c r="G43" s="95"/>
      <c r="H43" s="186" t="e">
        <f t="shared" si="12"/>
        <v>#DIV/0!</v>
      </c>
      <c r="I43" s="57"/>
      <c r="J43" s="111"/>
      <c r="K43" s="78">
        <f>SUMIF(Buchhaltung!D10:D999,A43,Buchhaltung!M10:M999)</f>
        <v>0</v>
      </c>
      <c r="L43" s="197">
        <f t="shared" si="13"/>
        <v>0</v>
      </c>
    </row>
    <row r="44" spans="1:12" x14ac:dyDescent="0.25">
      <c r="A44" s="56" t="s">
        <v>75</v>
      </c>
      <c r="B44" s="200" t="s">
        <v>76</v>
      </c>
      <c r="C44" s="66"/>
      <c r="D44" s="66"/>
      <c r="E44" s="66"/>
      <c r="F44" s="66"/>
      <c r="G44" s="95"/>
      <c r="H44" s="186" t="e">
        <f t="shared" si="12"/>
        <v>#DIV/0!</v>
      </c>
      <c r="I44" s="57"/>
      <c r="J44" s="111"/>
      <c r="K44" s="78">
        <f>SUMIF(Buchhaltung!D10:D999,A44,Buchhaltung!M10:M999)</f>
        <v>0</v>
      </c>
      <c r="L44" s="197">
        <f t="shared" si="13"/>
        <v>0</v>
      </c>
    </row>
    <row r="45" spans="1:12" x14ac:dyDescent="0.25">
      <c r="A45" s="57"/>
      <c r="B45" s="57"/>
      <c r="C45" s="66"/>
      <c r="D45" s="66"/>
      <c r="E45" s="66"/>
      <c r="F45" s="66"/>
      <c r="G45" s="95"/>
      <c r="H45" s="187"/>
      <c r="I45" s="57"/>
      <c r="J45" s="111"/>
      <c r="K45" s="78"/>
      <c r="L45" s="197">
        <f t="shared" si="13"/>
        <v>0</v>
      </c>
    </row>
    <row r="46" spans="1:12" x14ac:dyDescent="0.25">
      <c r="A46" s="54"/>
      <c r="B46" s="54"/>
      <c r="C46" s="54"/>
      <c r="D46" s="54"/>
      <c r="E46" s="54"/>
      <c r="F46" s="54"/>
      <c r="G46" s="88"/>
      <c r="H46" s="125"/>
      <c r="I46" s="192"/>
      <c r="J46" s="109"/>
    </row>
    <row r="47" spans="1:12" x14ac:dyDescent="0.25">
      <c r="A47" s="65" t="s">
        <v>77</v>
      </c>
      <c r="B47" s="65"/>
      <c r="C47" s="65"/>
      <c r="D47" s="65"/>
      <c r="E47" s="65"/>
      <c r="F47" s="65"/>
      <c r="G47" s="96">
        <f>SUM(G48:G50)</f>
        <v>0</v>
      </c>
      <c r="H47" s="124" t="e">
        <f t="shared" ref="H47:H48" si="14">G47-(G47*$H$7)</f>
        <v>#DIV/0!</v>
      </c>
      <c r="I47" s="194">
        <f>SUM(I48:I50)</f>
        <v>0</v>
      </c>
      <c r="J47" s="158"/>
      <c r="K47" s="194">
        <f>SUM(K48:K50)</f>
        <v>0</v>
      </c>
      <c r="L47" s="72">
        <f t="shared" ref="L47:L49" si="15">I47-K47</f>
        <v>0</v>
      </c>
    </row>
    <row r="48" spans="1:12" x14ac:dyDescent="0.25">
      <c r="A48" s="56" t="s">
        <v>78</v>
      </c>
      <c r="B48" s="200" t="s">
        <v>79</v>
      </c>
      <c r="C48" s="66"/>
      <c r="D48" s="66"/>
      <c r="E48" s="66"/>
      <c r="F48" s="66"/>
      <c r="G48" s="95"/>
      <c r="H48" s="186" t="e">
        <f t="shared" si="14"/>
        <v>#DIV/0!</v>
      </c>
      <c r="I48" s="57"/>
      <c r="J48" s="111"/>
      <c r="K48" s="78">
        <f>SUMIF(Buchhaltung!D10:D999,A48,Buchhaltung!M10:M999)</f>
        <v>0</v>
      </c>
      <c r="L48" s="197">
        <f t="shared" si="15"/>
        <v>0</v>
      </c>
    </row>
    <row r="49" spans="1:12" x14ac:dyDescent="0.25">
      <c r="A49" s="56" t="s">
        <v>80</v>
      </c>
      <c r="B49" s="200" t="s">
        <v>81</v>
      </c>
      <c r="C49" s="56"/>
      <c r="D49" s="56"/>
      <c r="E49" s="56"/>
      <c r="F49" s="56"/>
      <c r="G49" s="95"/>
      <c r="H49" s="188"/>
      <c r="I49" s="57"/>
      <c r="J49" s="111"/>
      <c r="K49" s="78">
        <f>SUMIF(Buchhaltung!D10:D999,A49,Buchhaltung!M10:M999)</f>
        <v>0</v>
      </c>
      <c r="L49" s="197">
        <f t="shared" si="15"/>
        <v>0</v>
      </c>
    </row>
    <row r="50" spans="1:12" x14ac:dyDescent="0.25">
      <c r="A50" s="55"/>
      <c r="B50" s="55"/>
      <c r="C50" s="55"/>
      <c r="D50" s="55"/>
      <c r="E50" s="55"/>
      <c r="F50" s="55"/>
      <c r="G50" s="88"/>
      <c r="H50" s="130"/>
      <c r="I50" s="192"/>
      <c r="J50" s="109"/>
    </row>
    <row r="51" spans="1:12" x14ac:dyDescent="0.25">
      <c r="A51" s="67" t="s">
        <v>82</v>
      </c>
      <c r="B51" s="67"/>
      <c r="C51" s="65"/>
      <c r="D51" s="65"/>
      <c r="E51" s="65"/>
      <c r="F51" s="65"/>
      <c r="G51" s="96">
        <f>SUM(G52:G53)</f>
        <v>0</v>
      </c>
      <c r="H51" s="124" t="e">
        <f t="shared" ref="H51:H53" si="16">G51-(G51*$H$7)</f>
        <v>#DIV/0!</v>
      </c>
      <c r="I51" s="194">
        <f>SUM(I52:I53)</f>
        <v>0</v>
      </c>
      <c r="J51" s="158"/>
      <c r="K51" s="194">
        <f>SUM(K52:K53)</f>
        <v>0</v>
      </c>
      <c r="L51" s="72">
        <f t="shared" ref="L51:L53" si="17">I51-K51</f>
        <v>0</v>
      </c>
    </row>
    <row r="52" spans="1:12" x14ac:dyDescent="0.25">
      <c r="A52" s="58" t="s">
        <v>83</v>
      </c>
      <c r="B52" s="203" t="s">
        <v>84</v>
      </c>
      <c r="C52" s="56"/>
      <c r="D52" s="56"/>
      <c r="E52" s="56"/>
      <c r="F52" s="56"/>
      <c r="G52" s="95"/>
      <c r="H52" s="186" t="e">
        <f t="shared" si="16"/>
        <v>#DIV/0!</v>
      </c>
      <c r="I52" s="57"/>
      <c r="J52" s="111"/>
      <c r="K52" s="78">
        <f>SUMIF(Buchhaltung!D10:D999,A52,Buchhaltung!M10:M999)</f>
        <v>0</v>
      </c>
      <c r="L52" s="197">
        <f t="shared" si="17"/>
        <v>0</v>
      </c>
    </row>
    <row r="53" spans="1:12" x14ac:dyDescent="0.25">
      <c r="A53" s="58" t="s">
        <v>85</v>
      </c>
      <c r="B53" s="203" t="s">
        <v>86</v>
      </c>
      <c r="C53" s="56"/>
      <c r="D53" s="56"/>
      <c r="E53" s="56"/>
      <c r="F53" s="56"/>
      <c r="G53" s="95"/>
      <c r="H53" s="186" t="e">
        <f t="shared" si="16"/>
        <v>#DIV/0!</v>
      </c>
      <c r="I53" s="57"/>
      <c r="J53" s="111"/>
      <c r="K53" s="78">
        <f>SUMIF(Buchhaltung!D10:D999,A53,Buchhaltung!M10:M999)</f>
        <v>0</v>
      </c>
      <c r="L53" s="197">
        <f t="shared" si="17"/>
        <v>0</v>
      </c>
    </row>
    <row r="54" spans="1:12" x14ac:dyDescent="0.25">
      <c r="A54" s="54"/>
      <c r="B54" s="54"/>
      <c r="C54" s="54"/>
      <c r="D54" s="54"/>
      <c r="E54" s="54"/>
      <c r="F54" s="54"/>
      <c r="G54" s="88"/>
      <c r="H54" s="125"/>
      <c r="I54" s="192"/>
      <c r="J54" s="109"/>
    </row>
    <row r="55" spans="1:12" x14ac:dyDescent="0.25">
      <c r="A55" s="65" t="s">
        <v>87</v>
      </c>
      <c r="B55" s="65"/>
      <c r="C55" s="65"/>
      <c r="D55" s="65"/>
      <c r="E55" s="65" t="s">
        <v>88</v>
      </c>
      <c r="F55" s="65" t="s">
        <v>89</v>
      </c>
      <c r="G55" s="96" t="e">
        <f>SUM(G56:G57)</f>
        <v>#VALUE!</v>
      </c>
      <c r="H55" s="124" t="e">
        <f t="shared" ref="H55:H57" si="18">G55-(G55*$H$7)</f>
        <v>#VALUE!</v>
      </c>
      <c r="I55" s="194">
        <f>SUM(I56:I57)</f>
        <v>0</v>
      </c>
      <c r="J55" s="158"/>
      <c r="K55" s="194">
        <f>SUM(K56:K57)</f>
        <v>0</v>
      </c>
      <c r="L55" s="72">
        <f t="shared" ref="L55:L57" si="19">I55-K55</f>
        <v>0</v>
      </c>
    </row>
    <row r="56" spans="1:12" x14ac:dyDescent="0.25">
      <c r="A56" s="56" t="s">
        <v>90</v>
      </c>
      <c r="B56" s="200" t="s">
        <v>91</v>
      </c>
      <c r="C56" s="56"/>
      <c r="D56" s="56"/>
      <c r="E56" s="200" t="s">
        <v>92</v>
      </c>
      <c r="F56" s="200" t="s">
        <v>21</v>
      </c>
      <c r="G56" s="100" t="e">
        <f>E56*F56</f>
        <v>#VALUE!</v>
      </c>
      <c r="H56" s="186" t="e">
        <f t="shared" si="18"/>
        <v>#VALUE!</v>
      </c>
      <c r="I56" s="68"/>
      <c r="J56" s="120"/>
      <c r="K56" s="78">
        <f>SUMIF(Buchhaltung!D10:D999,A56,Buchhaltung!M10:M999)</f>
        <v>0</v>
      </c>
      <c r="L56" s="197">
        <f t="shared" si="19"/>
        <v>0</v>
      </c>
    </row>
    <row r="57" spans="1:12" x14ac:dyDescent="0.25">
      <c r="A57" s="56" t="s">
        <v>93</v>
      </c>
      <c r="B57" s="200" t="s">
        <v>94</v>
      </c>
      <c r="C57" s="56"/>
      <c r="D57" s="56"/>
      <c r="E57" s="204"/>
      <c r="F57" s="204"/>
      <c r="G57" s="100">
        <f>E57*F57</f>
        <v>0</v>
      </c>
      <c r="H57" s="186" t="e">
        <f t="shared" si="18"/>
        <v>#DIV/0!</v>
      </c>
      <c r="I57" s="68"/>
      <c r="J57" s="120"/>
      <c r="K57" s="78">
        <f>SUMIF(Buchhaltung!D10:D999,A57,Buchhaltung!M10:M999)</f>
        <v>0</v>
      </c>
      <c r="L57" s="197">
        <f t="shared" si="19"/>
        <v>0</v>
      </c>
    </row>
    <row r="58" spans="1:12" x14ac:dyDescent="0.25">
      <c r="A58" s="54"/>
      <c r="B58" s="54"/>
      <c r="C58" s="54"/>
      <c r="D58" s="54"/>
      <c r="E58" s="54"/>
      <c r="F58" s="54"/>
      <c r="G58" s="88"/>
      <c r="H58" s="125"/>
      <c r="I58" s="152"/>
      <c r="J58" s="109"/>
    </row>
    <row r="59" spans="1:12" x14ac:dyDescent="0.25">
      <c r="A59" s="4"/>
      <c r="B59" s="4"/>
      <c r="C59" s="4"/>
      <c r="D59" s="4"/>
      <c r="E59" s="4"/>
      <c r="F59" s="4"/>
      <c r="G59" s="89"/>
      <c r="H59" s="128"/>
      <c r="I59" s="151"/>
      <c r="J59" s="109"/>
    </row>
    <row r="60" spans="1:12" x14ac:dyDescent="0.25">
      <c r="A60" s="48" t="s">
        <v>95</v>
      </c>
      <c r="B60" s="48"/>
      <c r="C60" s="48"/>
      <c r="D60" s="48"/>
      <c r="E60" s="48"/>
      <c r="F60" s="48"/>
      <c r="G60" s="101" t="e">
        <f>SUM(G55,G51,G47,G39,G32)</f>
        <v>#VALUE!</v>
      </c>
      <c r="H60" s="131" t="e">
        <f>SUM(H55,H51,H47,H39,H32)</f>
        <v>#VALUE!</v>
      </c>
      <c r="I60" s="49">
        <f>SUM(I55,I51,I47,I39,I32)</f>
        <v>0</v>
      </c>
      <c r="J60" s="157"/>
      <c r="K60" s="49" t="e">
        <f>SUM(K55,K51,K47,K39,K32)</f>
        <v>#VALUE!</v>
      </c>
      <c r="L60" s="74" t="e">
        <f>SUM(L55,L51,L47,L39,L32)</f>
        <v>#VALUE!</v>
      </c>
    </row>
    <row r="61" spans="1:12" x14ac:dyDescent="0.25">
      <c r="A61" s="3"/>
      <c r="B61" s="3"/>
      <c r="C61" s="3"/>
      <c r="D61" s="3"/>
      <c r="E61" s="3"/>
      <c r="F61" s="3"/>
      <c r="H61" s="132"/>
      <c r="J61" s="109"/>
    </row>
    <row r="62" spans="1:12" x14ac:dyDescent="0.25">
      <c r="A62" s="3"/>
      <c r="B62" s="3"/>
      <c r="C62" s="3"/>
      <c r="D62" s="3"/>
      <c r="E62" s="3"/>
      <c r="F62" s="3"/>
      <c r="H62" s="132"/>
      <c r="J62" s="109"/>
    </row>
    <row r="63" spans="1:12" x14ac:dyDescent="0.25">
      <c r="A63" s="2" t="s">
        <v>96</v>
      </c>
      <c r="B63" s="40"/>
      <c r="C63" s="41"/>
      <c r="D63" s="41"/>
      <c r="E63" s="41"/>
      <c r="F63" s="41"/>
      <c r="G63" s="92"/>
      <c r="H63" s="133"/>
      <c r="I63" s="41"/>
      <c r="J63" s="159"/>
      <c r="K63" s="42"/>
      <c r="L63" s="75"/>
    </row>
    <row r="64" spans="1:12" x14ac:dyDescent="0.25">
      <c r="A64" s="67" t="s">
        <v>97</v>
      </c>
      <c r="B64" s="67"/>
      <c r="C64" s="65"/>
      <c r="D64" s="198" t="s">
        <v>15</v>
      </c>
      <c r="E64" s="65" t="s">
        <v>98</v>
      </c>
      <c r="F64" s="65" t="s">
        <v>99</v>
      </c>
      <c r="G64" s="96" t="e">
        <f>SUM(G65:G70)</f>
        <v>#VALUE!</v>
      </c>
      <c r="H64" s="124" t="e">
        <f t="shared" ref="H64:H70" si="20">G64-(G64*$H$7)</f>
        <v>#VALUE!</v>
      </c>
      <c r="I64" s="194">
        <f>SUM(I65:I70)</f>
        <v>0</v>
      </c>
      <c r="J64" s="158"/>
      <c r="K64" s="194">
        <f>SUM(K65:K70)</f>
        <v>0</v>
      </c>
      <c r="L64" s="72">
        <f t="shared" ref="L64:L70" si="21">I64-K64</f>
        <v>0</v>
      </c>
    </row>
    <row r="65" spans="1:14" x14ac:dyDescent="0.25">
      <c r="A65" s="56" t="s">
        <v>100</v>
      </c>
      <c r="B65" s="200" t="s">
        <v>101</v>
      </c>
      <c r="C65" s="200" t="s">
        <v>102</v>
      </c>
      <c r="D65" s="200">
        <v>3</v>
      </c>
      <c r="E65" s="200" t="s">
        <v>103</v>
      </c>
      <c r="F65" s="200" t="s">
        <v>104</v>
      </c>
      <c r="G65" s="95" t="e">
        <f t="shared" ref="G65:G70" si="22">D65*E65*F65</f>
        <v>#VALUE!</v>
      </c>
      <c r="H65" s="186" t="e">
        <f t="shared" si="20"/>
        <v>#VALUE!</v>
      </c>
      <c r="I65" s="68"/>
      <c r="J65" s="120"/>
      <c r="K65" s="78">
        <f>SUMIF(Buchhaltung!D10:D999,A65,Buchhaltung!M10:M999)</f>
        <v>0</v>
      </c>
      <c r="L65" s="197">
        <f t="shared" si="21"/>
        <v>0</v>
      </c>
    </row>
    <row r="66" spans="1:14" x14ac:dyDescent="0.25">
      <c r="A66" s="56" t="s">
        <v>105</v>
      </c>
      <c r="B66" s="200" t="s">
        <v>19</v>
      </c>
      <c r="C66" s="200"/>
      <c r="D66" s="200"/>
      <c r="E66" s="200"/>
      <c r="F66" s="200"/>
      <c r="G66" s="95">
        <f t="shared" si="22"/>
        <v>0</v>
      </c>
      <c r="H66" s="186" t="e">
        <f t="shared" si="20"/>
        <v>#DIV/0!</v>
      </c>
      <c r="I66" s="68"/>
      <c r="J66" s="120"/>
      <c r="K66" s="78">
        <f>SUMIF(Buchhaltung!D10:D999,A66,Buchhaltung!M10:M999)</f>
        <v>0</v>
      </c>
      <c r="L66" s="197">
        <f t="shared" si="21"/>
        <v>0</v>
      </c>
    </row>
    <row r="67" spans="1:14" x14ac:dyDescent="0.25">
      <c r="A67" s="56" t="s">
        <v>106</v>
      </c>
      <c r="B67" s="200" t="s">
        <v>26</v>
      </c>
      <c r="C67" s="200"/>
      <c r="D67" s="200"/>
      <c r="E67" s="200"/>
      <c r="F67" s="200"/>
      <c r="G67" s="95">
        <f t="shared" si="22"/>
        <v>0</v>
      </c>
      <c r="H67" s="186" t="e">
        <f t="shared" si="20"/>
        <v>#DIV/0!</v>
      </c>
      <c r="I67" s="68"/>
      <c r="J67" s="120"/>
      <c r="K67" s="78">
        <f>SUMIF(Buchhaltung!D10:D999,A67,Buchhaltung!M10:M999)</f>
        <v>0</v>
      </c>
      <c r="L67" s="197">
        <f t="shared" si="21"/>
        <v>0</v>
      </c>
    </row>
    <row r="68" spans="1:14" x14ac:dyDescent="0.25">
      <c r="A68" s="56" t="s">
        <v>107</v>
      </c>
      <c r="B68" s="200" t="s">
        <v>23</v>
      </c>
      <c r="C68" s="200"/>
      <c r="D68" s="200"/>
      <c r="E68" s="200"/>
      <c r="F68" s="200"/>
      <c r="G68" s="95">
        <f t="shared" si="22"/>
        <v>0</v>
      </c>
      <c r="H68" s="186" t="e">
        <f t="shared" si="20"/>
        <v>#DIV/0!</v>
      </c>
      <c r="I68" s="68"/>
      <c r="J68" s="120"/>
      <c r="K68" s="78">
        <f>SUMIF(Buchhaltung!D10:D999,A68,Buchhaltung!M10:M999)</f>
        <v>0</v>
      </c>
      <c r="L68" s="197">
        <f t="shared" si="21"/>
        <v>0</v>
      </c>
    </row>
    <row r="69" spans="1:14" x14ac:dyDescent="0.25">
      <c r="A69" s="56" t="s">
        <v>108</v>
      </c>
      <c r="B69" s="200" t="s">
        <v>109</v>
      </c>
      <c r="C69" s="200"/>
      <c r="D69" s="200"/>
      <c r="E69" s="200"/>
      <c r="F69" s="200"/>
      <c r="G69" s="95">
        <f t="shared" si="22"/>
        <v>0</v>
      </c>
      <c r="H69" s="186" t="e">
        <f t="shared" si="20"/>
        <v>#DIV/0!</v>
      </c>
      <c r="I69" s="68"/>
      <c r="J69" s="120"/>
      <c r="K69" s="78">
        <f>SUMIF(Buchhaltung!D10:D999,A69,Buchhaltung!M10:M999)</f>
        <v>0</v>
      </c>
      <c r="L69" s="197">
        <f t="shared" si="21"/>
        <v>0</v>
      </c>
    </row>
    <row r="70" spans="1:14" x14ac:dyDescent="0.25">
      <c r="A70" s="56" t="s">
        <v>110</v>
      </c>
      <c r="B70" s="200" t="s">
        <v>111</v>
      </c>
      <c r="C70" s="200"/>
      <c r="D70" s="200"/>
      <c r="E70" s="200"/>
      <c r="F70" s="200"/>
      <c r="G70" s="95">
        <f t="shared" si="22"/>
        <v>0</v>
      </c>
      <c r="H70" s="186" t="e">
        <f t="shared" si="20"/>
        <v>#DIV/0!</v>
      </c>
      <c r="I70" s="68"/>
      <c r="J70" s="120"/>
      <c r="K70" s="78">
        <f>SUMIF(Buchhaltung!D10:D999,A70,Buchhaltung!M10:M999)</f>
        <v>0</v>
      </c>
      <c r="L70" s="197">
        <f t="shared" si="21"/>
        <v>0</v>
      </c>
      <c r="N70" s="70"/>
    </row>
    <row r="71" spans="1:14" x14ac:dyDescent="0.25">
      <c r="G71" s="102"/>
      <c r="H71" s="134"/>
      <c r="I71" s="193"/>
      <c r="J71" s="120"/>
      <c r="L71" s="70">
        <f t="shared" ref="L71" si="23">IF(I71-K71=0,0,IF(I71-K71&gt;=0.2*I71,I71-K71,IF(I71-K71&lt;0,I71-K71)))</f>
        <v>0</v>
      </c>
    </row>
    <row r="72" spans="1:14" x14ac:dyDescent="0.25">
      <c r="A72" s="67" t="s">
        <v>112</v>
      </c>
      <c r="B72" s="67"/>
      <c r="C72" s="65"/>
      <c r="D72" s="65"/>
      <c r="E72" s="65"/>
      <c r="F72" s="65"/>
      <c r="G72" s="96">
        <f>SUM(G73:G77)</f>
        <v>0</v>
      </c>
      <c r="H72" s="124" t="e">
        <f t="shared" ref="H72:H77" si="24">G72-(G72*$H$7)</f>
        <v>#DIV/0!</v>
      </c>
      <c r="I72" s="194">
        <f>SUM(I73:I77)</f>
        <v>0</v>
      </c>
      <c r="J72" s="158"/>
      <c r="K72" s="194">
        <f>SUM(K73:K77)</f>
        <v>0</v>
      </c>
      <c r="L72" s="72">
        <f t="shared" ref="L72:L77" si="25">I72-K72</f>
        <v>0</v>
      </c>
    </row>
    <row r="73" spans="1:14" x14ac:dyDescent="0.25">
      <c r="A73" s="56" t="s">
        <v>113</v>
      </c>
      <c r="B73" s="200" t="s">
        <v>114</v>
      </c>
      <c r="C73" s="200"/>
      <c r="D73" s="200"/>
      <c r="E73" s="200"/>
      <c r="F73" s="200"/>
      <c r="G73" s="100"/>
      <c r="H73" s="186" t="e">
        <f t="shared" si="24"/>
        <v>#DIV/0!</v>
      </c>
      <c r="I73" s="68"/>
      <c r="J73" s="120"/>
      <c r="K73" s="78">
        <f>SUMIF(Buchhaltung!D10:D999,A73,Buchhaltung!M10:M999)</f>
        <v>0</v>
      </c>
      <c r="L73" s="197">
        <f t="shared" si="25"/>
        <v>0</v>
      </c>
    </row>
    <row r="74" spans="1:14" x14ac:dyDescent="0.25">
      <c r="A74" s="56" t="s">
        <v>115</v>
      </c>
      <c r="B74" s="200" t="s">
        <v>116</v>
      </c>
      <c r="C74" s="200"/>
      <c r="D74" s="200"/>
      <c r="E74" s="200"/>
      <c r="F74" s="200"/>
      <c r="G74" s="100"/>
      <c r="H74" s="186" t="e">
        <f t="shared" si="24"/>
        <v>#DIV/0!</v>
      </c>
      <c r="I74" s="68"/>
      <c r="J74" s="120"/>
      <c r="K74" s="78">
        <f>SUMIF(Buchhaltung!D10:D999,A74,Buchhaltung!M10:M999)</f>
        <v>0</v>
      </c>
      <c r="L74" s="197">
        <f t="shared" si="25"/>
        <v>0</v>
      </c>
    </row>
    <row r="75" spans="1:14" x14ac:dyDescent="0.25">
      <c r="A75" s="56" t="s">
        <v>117</v>
      </c>
      <c r="B75" s="200" t="s">
        <v>118</v>
      </c>
      <c r="C75" s="200"/>
      <c r="D75" s="200"/>
      <c r="E75" s="200"/>
      <c r="F75" s="200"/>
      <c r="G75" s="100"/>
      <c r="H75" s="186" t="e">
        <f t="shared" si="24"/>
        <v>#DIV/0!</v>
      </c>
      <c r="I75" s="68"/>
      <c r="J75" s="120"/>
      <c r="K75" s="78">
        <f>SUMIF(Buchhaltung!D10:D999,A75,Buchhaltung!M10:M999)</f>
        <v>0</v>
      </c>
      <c r="L75" s="197">
        <f t="shared" si="25"/>
        <v>0</v>
      </c>
    </row>
    <row r="76" spans="1:14" x14ac:dyDescent="0.25">
      <c r="A76" s="56" t="s">
        <v>119</v>
      </c>
      <c r="B76" s="200" t="s">
        <v>65</v>
      </c>
      <c r="C76" s="200"/>
      <c r="D76" s="200"/>
      <c r="E76" s="200"/>
      <c r="F76" s="200"/>
      <c r="G76" s="100"/>
      <c r="H76" s="186" t="e">
        <f t="shared" si="24"/>
        <v>#DIV/0!</v>
      </c>
      <c r="I76" s="68"/>
      <c r="J76" s="120"/>
      <c r="K76" s="78">
        <f>SUMIF(Buchhaltung!D10:D999,A76,Buchhaltung!M10:M999)</f>
        <v>0</v>
      </c>
      <c r="L76" s="197">
        <f t="shared" si="25"/>
        <v>0</v>
      </c>
    </row>
    <row r="77" spans="1:14" x14ac:dyDescent="0.25">
      <c r="A77" s="56" t="s">
        <v>120</v>
      </c>
      <c r="B77" s="200" t="s">
        <v>121</v>
      </c>
      <c r="C77" s="200"/>
      <c r="D77" s="200"/>
      <c r="E77" s="200"/>
      <c r="F77" s="200"/>
      <c r="G77" s="100"/>
      <c r="H77" s="186" t="e">
        <f t="shared" si="24"/>
        <v>#DIV/0!</v>
      </c>
      <c r="I77" s="68"/>
      <c r="J77" s="120"/>
      <c r="K77" s="78">
        <f>SUMIF(Buchhaltung!D10:D999,A77,Buchhaltung!M10:M999)</f>
        <v>0</v>
      </c>
      <c r="L77" s="197">
        <f t="shared" si="25"/>
        <v>0</v>
      </c>
      <c r="N77" s="70"/>
    </row>
    <row r="78" spans="1:14" x14ac:dyDescent="0.25">
      <c r="G78" s="102"/>
      <c r="H78" s="134"/>
      <c r="I78" s="153"/>
      <c r="J78" s="120"/>
    </row>
    <row r="79" spans="1:14" x14ac:dyDescent="0.25">
      <c r="A79" s="48" t="s">
        <v>122</v>
      </c>
      <c r="B79" s="48"/>
      <c r="C79" s="48"/>
      <c r="D79" s="48"/>
      <c r="E79" s="48"/>
      <c r="F79" s="48"/>
      <c r="G79" s="101" t="e">
        <f>G64+G72</f>
        <v>#VALUE!</v>
      </c>
      <c r="H79" s="131" t="e">
        <f>H64+H72</f>
        <v>#VALUE!</v>
      </c>
      <c r="I79" s="49">
        <f>I64+I72</f>
        <v>0</v>
      </c>
      <c r="J79" s="157"/>
      <c r="K79" s="49">
        <f>K64+K72</f>
        <v>0</v>
      </c>
      <c r="L79" s="74">
        <f>L64+L72</f>
        <v>0</v>
      </c>
    </row>
    <row r="80" spans="1:14" x14ac:dyDescent="0.25">
      <c r="H80" s="134"/>
      <c r="J80" s="109"/>
    </row>
    <row r="81" spans="1:13" x14ac:dyDescent="0.25">
      <c r="A81" s="52" t="s">
        <v>123</v>
      </c>
      <c r="B81" s="52"/>
      <c r="C81" s="52"/>
      <c r="D81" s="52"/>
      <c r="E81" s="52"/>
      <c r="F81" s="52"/>
      <c r="G81" s="103" t="e">
        <f>G79+G60+G29</f>
        <v>#VALUE!</v>
      </c>
      <c r="H81" s="135" t="e">
        <f>SUM(H79,H60,H29)</f>
        <v>#VALUE!</v>
      </c>
      <c r="I81" s="53">
        <f>SUM(I79,I60,I29)</f>
        <v>0</v>
      </c>
      <c r="J81" s="157"/>
      <c r="K81" s="53" t="e">
        <f>SUM(K79,K60,K29)</f>
        <v>#VALUE!</v>
      </c>
      <c r="L81" s="76" t="e">
        <f>SUM(L79,L60,L29)</f>
        <v>#VALUE!</v>
      </c>
    </row>
    <row r="82" spans="1:13" x14ac:dyDescent="0.25">
      <c r="H82" s="134"/>
    </row>
    <row r="83" spans="1:13" x14ac:dyDescent="0.25">
      <c r="H83" s="134"/>
    </row>
    <row r="84" spans="1:13" x14ac:dyDescent="0.25">
      <c r="A84" s="38" t="s">
        <v>124</v>
      </c>
      <c r="B84" s="38"/>
      <c r="H84" s="271" t="s">
        <v>125</v>
      </c>
      <c r="J84" s="271" t="s">
        <v>125</v>
      </c>
      <c r="M84" s="219"/>
    </row>
    <row r="85" spans="1:13" x14ac:dyDescent="0.25">
      <c r="G85" s="108" t="s">
        <v>8</v>
      </c>
      <c r="H85" s="272"/>
      <c r="I85" s="3" t="s">
        <v>9</v>
      </c>
      <c r="J85" s="272"/>
      <c r="K85" s="37" t="s">
        <v>10</v>
      </c>
      <c r="L85" s="275" t="s">
        <v>11</v>
      </c>
      <c r="M85" s="276"/>
    </row>
    <row r="86" spans="1:13" x14ac:dyDescent="0.25">
      <c r="A86" s="69" t="s">
        <v>126</v>
      </c>
      <c r="B86" s="69"/>
      <c r="C86" s="69"/>
      <c r="D86" s="69"/>
      <c r="E86" s="69"/>
      <c r="F86" s="85"/>
      <c r="G86" s="87"/>
      <c r="H86" s="272"/>
      <c r="I86" s="43"/>
      <c r="J86" s="272"/>
      <c r="K86" s="44"/>
      <c r="L86" s="71"/>
      <c r="M86" s="219"/>
    </row>
    <row r="87" spans="1:13" x14ac:dyDescent="0.25">
      <c r="A87" s="67" t="s">
        <v>127</v>
      </c>
      <c r="B87" s="67"/>
      <c r="C87" s="67"/>
      <c r="D87" s="67"/>
      <c r="E87" s="67"/>
      <c r="F87" s="67"/>
      <c r="G87" s="62">
        <f>SUM(G88:G89)</f>
        <v>0</v>
      </c>
      <c r="H87" s="143"/>
      <c r="I87" s="62">
        <f>SUM(I88:I89)</f>
        <v>0</v>
      </c>
      <c r="J87" s="116"/>
      <c r="K87" s="62" t="e">
        <f>SUM(K88:K89)</f>
        <v>#VALUE!</v>
      </c>
      <c r="L87" s="72" t="e">
        <f>I87-K87</f>
        <v>#VALUE!</v>
      </c>
      <c r="M87" s="121"/>
    </row>
    <row r="88" spans="1:13" x14ac:dyDescent="0.25">
      <c r="A88" s="56" t="s">
        <v>128</v>
      </c>
      <c r="B88" s="200" t="s">
        <v>129</v>
      </c>
      <c r="C88" s="56"/>
      <c r="D88" s="56"/>
      <c r="E88" s="56"/>
      <c r="F88" s="56"/>
      <c r="G88" s="207"/>
      <c r="H88" s="144" t="e">
        <f>G88/$G$110</f>
        <v>#DIV/0!</v>
      </c>
      <c r="I88" s="220"/>
      <c r="J88" s="145" t="e">
        <f>I88/$I$110</f>
        <v>#DIV/0!</v>
      </c>
      <c r="K88" s="78" t="e">
        <f>SUMIF(Buchhaltung!D9:D998,A88,Buchhaltung!L9:L998)</f>
        <v>#VALUE!</v>
      </c>
      <c r="L88" s="114" t="e">
        <f t="shared" ref="L88:L89" si="26">I88-K88</f>
        <v>#VALUE!</v>
      </c>
      <c r="M88" s="121"/>
    </row>
    <row r="89" spans="1:13" x14ac:dyDescent="0.25">
      <c r="A89" s="56" t="s">
        <v>130</v>
      </c>
      <c r="B89" s="200" t="s">
        <v>131</v>
      </c>
      <c r="C89" s="56"/>
      <c r="D89" s="56"/>
      <c r="E89" s="56"/>
      <c r="F89" s="56"/>
      <c r="G89" s="207"/>
      <c r="H89" s="144" t="e">
        <f>G89/$G$110</f>
        <v>#DIV/0!</v>
      </c>
      <c r="I89" s="220"/>
      <c r="J89" s="145" t="e">
        <f>I89/$I$110</f>
        <v>#DIV/0!</v>
      </c>
      <c r="K89" s="78">
        <f>SUMIF(Buchhaltung!D10:D999,A89,Buchhaltung!L10:L999)</f>
        <v>0</v>
      </c>
      <c r="L89" s="114">
        <f t="shared" si="26"/>
        <v>0</v>
      </c>
      <c r="M89" s="121"/>
    </row>
    <row r="90" spans="1:13" x14ac:dyDescent="0.25">
      <c r="G90" s="105"/>
      <c r="H90" s="136"/>
      <c r="I90" s="34"/>
      <c r="J90" s="115"/>
      <c r="M90" s="121"/>
    </row>
    <row r="91" spans="1:13" x14ac:dyDescent="0.25">
      <c r="A91" s="67" t="s">
        <v>132</v>
      </c>
      <c r="B91" s="67"/>
      <c r="C91" s="67"/>
      <c r="D91" s="67"/>
      <c r="E91" s="67"/>
      <c r="F91" s="67"/>
      <c r="G91" s="104">
        <f t="shared" ref="G91" si="27">SUM(G92:G93)</f>
        <v>0</v>
      </c>
      <c r="H91" s="148"/>
      <c r="I91" s="62">
        <f>SUM(I92:I93)</f>
        <v>0</v>
      </c>
      <c r="J91" s="147"/>
      <c r="K91" s="62">
        <f>SUM(K92:K93)</f>
        <v>0</v>
      </c>
      <c r="L91" s="72">
        <f t="shared" ref="L91:L93" si="28">I91-K91</f>
        <v>0</v>
      </c>
      <c r="M91" s="121"/>
    </row>
    <row r="92" spans="1:13" x14ac:dyDescent="0.25">
      <c r="A92" s="56" t="s">
        <v>133</v>
      </c>
      <c r="B92" s="200" t="s">
        <v>134</v>
      </c>
      <c r="C92" s="56"/>
      <c r="D92" s="56"/>
      <c r="E92" s="56"/>
      <c r="F92" s="56"/>
      <c r="G92" s="207"/>
      <c r="H92" s="144" t="e">
        <f>G92/$G$110</f>
        <v>#DIV/0!</v>
      </c>
      <c r="I92" s="220"/>
      <c r="J92" s="145" t="e">
        <f>I92/$I$110</f>
        <v>#DIV/0!</v>
      </c>
      <c r="K92" s="78">
        <f>SUMIF(Buchhaltung!D10:D999,A92,Buchhaltung!L10:L999)</f>
        <v>0</v>
      </c>
      <c r="L92" s="114">
        <f t="shared" si="28"/>
        <v>0</v>
      </c>
      <c r="M92" s="121"/>
    </row>
    <row r="93" spans="1:13" x14ac:dyDescent="0.25">
      <c r="A93" s="56"/>
      <c r="B93" s="56"/>
      <c r="C93" s="56"/>
      <c r="D93" s="56"/>
      <c r="E93" s="56"/>
      <c r="F93" s="56"/>
      <c r="G93" s="207"/>
      <c r="H93" s="144" t="e">
        <f>G93/$G$110</f>
        <v>#DIV/0!</v>
      </c>
      <c r="I93" s="220"/>
      <c r="J93" s="145" t="e">
        <f>I93/$I$110</f>
        <v>#DIV/0!</v>
      </c>
      <c r="K93" s="78"/>
      <c r="L93" s="114">
        <f t="shared" si="28"/>
        <v>0</v>
      </c>
      <c r="M93" s="121"/>
    </row>
    <row r="94" spans="1:13" x14ac:dyDescent="0.25">
      <c r="A94" s="109"/>
      <c r="B94" s="109"/>
      <c r="C94" s="109"/>
      <c r="D94" s="109"/>
      <c r="E94" s="109"/>
      <c r="F94" s="109"/>
      <c r="G94" s="110"/>
      <c r="H94" s="137"/>
      <c r="I94" s="111"/>
      <c r="J94" s="111"/>
      <c r="K94" s="112"/>
      <c r="L94" s="113"/>
      <c r="M94" s="121"/>
    </row>
    <row r="95" spans="1:13" x14ac:dyDescent="0.25">
      <c r="A95" s="52" t="s">
        <v>135</v>
      </c>
      <c r="B95" s="52"/>
      <c r="C95" s="52"/>
      <c r="D95" s="52"/>
      <c r="E95" s="52"/>
      <c r="F95" s="52"/>
      <c r="G95" s="53">
        <f>SUM(G91,G87)</f>
        <v>0</v>
      </c>
      <c r="H95" s="138">
        <f>SUM(H91,H87)</f>
        <v>0</v>
      </c>
      <c r="I95" s="53">
        <f>SUM(I91,I87)</f>
        <v>0</v>
      </c>
      <c r="J95" s="53"/>
      <c r="K95" s="53" t="e">
        <f>SUM(K91,K87)</f>
        <v>#VALUE!</v>
      </c>
      <c r="L95" s="76" t="e">
        <f>SUM(L91,L87)</f>
        <v>#VALUE!</v>
      </c>
      <c r="M95" s="121"/>
    </row>
    <row r="96" spans="1:13" x14ac:dyDescent="0.25">
      <c r="A96" s="38"/>
      <c r="B96" s="38"/>
      <c r="C96" s="38"/>
      <c r="D96" s="38"/>
      <c r="E96" s="38"/>
      <c r="F96" s="38"/>
      <c r="G96" s="106"/>
      <c r="H96" s="139"/>
      <c r="I96" s="39"/>
      <c r="J96" s="39"/>
      <c r="K96" s="39"/>
      <c r="L96" s="77"/>
      <c r="M96" s="121"/>
    </row>
    <row r="97" spans="1:13" x14ac:dyDescent="0.25">
      <c r="A97" s="2" t="s">
        <v>136</v>
      </c>
      <c r="B97" s="2"/>
      <c r="C97" s="43"/>
      <c r="D97" s="43"/>
      <c r="E97" s="43"/>
      <c r="F97" s="43"/>
      <c r="G97" s="87"/>
      <c r="H97" s="140"/>
      <c r="I97" s="43"/>
      <c r="J97" s="43"/>
      <c r="K97" s="44"/>
      <c r="L97" s="71"/>
      <c r="M97" s="121"/>
    </row>
    <row r="98" spans="1:13" x14ac:dyDescent="0.25">
      <c r="A98" s="81" t="s">
        <v>137</v>
      </c>
      <c r="B98" s="81"/>
      <c r="C98" s="81"/>
      <c r="D98" s="81"/>
      <c r="E98" s="81"/>
      <c r="F98" s="81"/>
      <c r="G98" s="107">
        <f t="shared" ref="G98" si="29">SUM(G99:G100)</f>
        <v>0</v>
      </c>
      <c r="H98" s="144" t="e">
        <f>G98/$G$110</f>
        <v>#DIV/0!</v>
      </c>
      <c r="I98" s="82">
        <f t="shared" ref="I98" si="30">SUM(I99:I100)</f>
        <v>0</v>
      </c>
      <c r="J98" s="145" t="e">
        <f>I98/$I$110</f>
        <v>#DIV/0!</v>
      </c>
      <c r="K98" s="82">
        <f>SUM(K99:K100)</f>
        <v>0</v>
      </c>
      <c r="L98" s="72">
        <f t="shared" ref="L98:L99" si="31">I98-K98</f>
        <v>0</v>
      </c>
      <c r="M98" s="121"/>
    </row>
    <row r="99" spans="1:13" x14ac:dyDescent="0.25">
      <c r="A99" s="56" t="s">
        <v>138</v>
      </c>
      <c r="B99" s="200" t="s">
        <v>139</v>
      </c>
      <c r="C99" s="56"/>
      <c r="D99" s="56"/>
      <c r="E99" s="56"/>
      <c r="F99" s="56"/>
      <c r="G99" s="207"/>
      <c r="H99" s="141"/>
      <c r="I99" s="220"/>
      <c r="J99" s="57"/>
      <c r="K99" s="78">
        <f>SUMIF(Buchhaltung!D10:D999,A99,Buchhaltung!L10:L999)</f>
        <v>0</v>
      </c>
      <c r="L99" s="114">
        <f t="shared" si="31"/>
        <v>0</v>
      </c>
      <c r="M99" s="121"/>
    </row>
    <row r="100" spans="1:13" x14ac:dyDescent="0.25">
      <c r="A100" s="56" t="s">
        <v>140</v>
      </c>
      <c r="B100" s="200" t="s">
        <v>141</v>
      </c>
      <c r="C100" s="56"/>
      <c r="D100" s="56"/>
      <c r="E100" s="56"/>
      <c r="F100" s="56"/>
      <c r="G100" s="207"/>
      <c r="H100" s="126"/>
      <c r="I100" s="220"/>
      <c r="J100" s="57"/>
      <c r="K100" s="78">
        <f>SUMIF(Buchhaltung!D11:D1000,A100,Buchhaltung!L11:L1000)</f>
        <v>0</v>
      </c>
      <c r="L100" s="114">
        <f t="shared" ref="L100" si="32">I100-K100</f>
        <v>0</v>
      </c>
      <c r="M100" s="121"/>
    </row>
    <row r="101" spans="1:13" x14ac:dyDescent="0.25">
      <c r="G101" s="105"/>
      <c r="H101" s="134"/>
      <c r="I101" s="34"/>
      <c r="J101" s="34"/>
      <c r="M101" s="121"/>
    </row>
    <row r="102" spans="1:13" x14ac:dyDescent="0.25">
      <c r="A102" s="67" t="s">
        <v>142</v>
      </c>
      <c r="B102" s="67"/>
      <c r="C102" s="67"/>
      <c r="D102" s="67"/>
      <c r="E102" s="67"/>
      <c r="F102" s="67"/>
      <c r="G102" s="104">
        <f t="shared" ref="G102" si="33">SUM(G103:G104)</f>
        <v>0</v>
      </c>
      <c r="H102" s="144" t="e">
        <f>G102/$G$110</f>
        <v>#DIV/0!</v>
      </c>
      <c r="I102" s="62">
        <f t="shared" ref="I102" si="34">SUM(I103:I104)</f>
        <v>0</v>
      </c>
      <c r="J102" s="145" t="e">
        <f>I102/$I$110</f>
        <v>#DIV/0!</v>
      </c>
      <c r="K102" s="62">
        <f>SUM(K103:K104)</f>
        <v>0</v>
      </c>
      <c r="L102" s="72">
        <f t="shared" ref="L102:L104" si="35">I102-K102</f>
        <v>0</v>
      </c>
      <c r="M102" s="121"/>
    </row>
    <row r="103" spans="1:13" x14ac:dyDescent="0.25">
      <c r="A103" s="56" t="s">
        <v>143</v>
      </c>
      <c r="B103" s="200" t="s">
        <v>144</v>
      </c>
      <c r="C103" s="56"/>
      <c r="D103" s="56"/>
      <c r="E103" s="56"/>
      <c r="F103" s="56"/>
      <c r="G103" s="207"/>
      <c r="H103" s="141"/>
      <c r="I103" s="220"/>
      <c r="J103" s="57"/>
      <c r="K103" s="78">
        <f>SUMIF(Buchhaltung!D10:D999,A103,Buchhaltung!L10:L999)</f>
        <v>0</v>
      </c>
      <c r="L103" s="114">
        <f t="shared" si="35"/>
        <v>0</v>
      </c>
      <c r="M103" s="121"/>
    </row>
    <row r="104" spans="1:13" x14ac:dyDescent="0.25">
      <c r="A104" s="56" t="s">
        <v>145</v>
      </c>
      <c r="B104" s="200" t="s">
        <v>144</v>
      </c>
      <c r="C104" s="56"/>
      <c r="D104" s="56"/>
      <c r="E104" s="56"/>
      <c r="F104" s="56"/>
      <c r="G104" s="207"/>
      <c r="H104" s="126"/>
      <c r="I104" s="220"/>
      <c r="J104" s="57"/>
      <c r="K104" s="78">
        <f>SUMIF(Buchhaltung!D15:D1004,A104,Buchhaltung!L15:L1004)</f>
        <v>0</v>
      </c>
      <c r="L104" s="114">
        <f t="shared" si="35"/>
        <v>0</v>
      </c>
      <c r="M104" s="121"/>
    </row>
    <row r="105" spans="1:13" x14ac:dyDescent="0.25">
      <c r="A105" s="109"/>
      <c r="B105" s="263"/>
      <c r="C105" s="109"/>
      <c r="D105" s="109"/>
      <c r="E105" s="109"/>
      <c r="F105" s="109"/>
      <c r="G105" s="264"/>
      <c r="H105" s="137"/>
      <c r="I105" s="265"/>
      <c r="J105" s="111"/>
      <c r="K105" s="266"/>
      <c r="L105" s="267"/>
      <c r="M105" s="121"/>
    </row>
    <row r="106" spans="1:13" x14ac:dyDescent="0.25">
      <c r="A106" s="67" t="s">
        <v>179</v>
      </c>
      <c r="B106" s="67"/>
      <c r="C106" s="67"/>
      <c r="D106" s="67"/>
      <c r="E106" s="67"/>
      <c r="F106" s="67"/>
      <c r="G106" s="104">
        <f>SUM(G107:G107)</f>
        <v>0</v>
      </c>
      <c r="H106" s="144" t="e">
        <f>G106/$G$110</f>
        <v>#DIV/0!</v>
      </c>
      <c r="I106" s="62">
        <f>SUM(I107:I107)</f>
        <v>0</v>
      </c>
      <c r="J106" s="145" t="e">
        <f>I106/$I$110</f>
        <v>#DIV/0!</v>
      </c>
      <c r="K106" s="62">
        <f>SUM(K107:K107)</f>
        <v>0</v>
      </c>
      <c r="L106" s="72">
        <f t="shared" ref="L106" si="36">I106-K106</f>
        <v>0</v>
      </c>
      <c r="M106" s="121"/>
    </row>
    <row r="107" spans="1:13" x14ac:dyDescent="0.25">
      <c r="G107" s="105"/>
      <c r="H107" s="134"/>
      <c r="I107" s="34"/>
      <c r="J107" s="34"/>
      <c r="M107" s="121"/>
    </row>
    <row r="108" spans="1:13" x14ac:dyDescent="0.25">
      <c r="A108" s="52" t="s">
        <v>146</v>
      </c>
      <c r="B108" s="52"/>
      <c r="C108" s="52"/>
      <c r="D108" s="52"/>
      <c r="E108" s="52"/>
      <c r="F108" s="52"/>
      <c r="G108" s="103">
        <f>SUM(G98,G102,G106)</f>
        <v>0</v>
      </c>
      <c r="H108" s="135"/>
      <c r="I108" s="53">
        <f>SUM(I98,I102,I106)</f>
        <v>0</v>
      </c>
      <c r="J108" s="53"/>
      <c r="K108" s="53">
        <f>SUM(K98,K102,K106)</f>
        <v>0</v>
      </c>
      <c r="L108" s="76">
        <f>SUM(L98,L102,L106)</f>
        <v>0</v>
      </c>
      <c r="M108" s="121"/>
    </row>
    <row r="109" spans="1:13" x14ac:dyDescent="0.25">
      <c r="H109" s="134"/>
      <c r="M109" s="121"/>
    </row>
    <row r="110" spans="1:13" x14ac:dyDescent="0.25">
      <c r="A110" s="52" t="s">
        <v>147</v>
      </c>
      <c r="B110" s="52"/>
      <c r="C110" s="52"/>
      <c r="D110" s="52"/>
      <c r="E110" s="52"/>
      <c r="F110" s="52"/>
      <c r="G110" s="103">
        <f>SUM(G95,G108)</f>
        <v>0</v>
      </c>
      <c r="H110" s="135"/>
      <c r="I110" s="53">
        <f>SUM(I95,I108)</f>
        <v>0</v>
      </c>
      <c r="J110" s="53"/>
      <c r="K110" s="53" t="e">
        <f>SUM(K95,K108)</f>
        <v>#VALUE!</v>
      </c>
      <c r="L110" s="76" t="e">
        <f>SUM(L95,L108)</f>
        <v>#VALUE!</v>
      </c>
      <c r="M110" s="121"/>
    </row>
    <row r="111" spans="1:13" x14ac:dyDescent="0.25">
      <c r="A111" s="47" t="s">
        <v>148</v>
      </c>
      <c r="B111" s="80"/>
      <c r="C111" s="80"/>
      <c r="D111" s="80"/>
      <c r="E111" s="80"/>
      <c r="F111" s="80"/>
      <c r="G111" s="123" t="e">
        <f>G110-G81</f>
        <v>#VALUE!</v>
      </c>
      <c r="H111" s="142"/>
      <c r="I111" s="123">
        <f>I110-I81</f>
        <v>0</v>
      </c>
      <c r="J111" s="80"/>
      <c r="K111" s="123" t="e">
        <f>K110-K81</f>
        <v>#VALUE!</v>
      </c>
      <c r="L111" s="122"/>
      <c r="M111" s="109"/>
    </row>
    <row r="114" spans="9:9" x14ac:dyDescent="0.25">
      <c r="I114" s="34"/>
    </row>
  </sheetData>
  <sheetProtection selectLockedCells="1" selectUnlockedCells="1"/>
  <mergeCells count="6">
    <mergeCell ref="M7:M13"/>
    <mergeCell ref="H84:H86"/>
    <mergeCell ref="H5:H6"/>
    <mergeCell ref="J84:J86"/>
    <mergeCell ref="L85:M85"/>
    <mergeCell ref="L6:M6"/>
  </mergeCells>
  <conditionalFormatting sqref="L8:L84 L101:L103 L107:L110 L86:L99">
    <cfRule type="expression" dxfId="8" priority="7">
      <formula>$K8&lt;=$I8*0.8</formula>
    </cfRule>
    <cfRule type="expression" dxfId="7" priority="8">
      <formula>$K8&gt;=$I8*1.02</formula>
    </cfRule>
  </conditionalFormatting>
  <conditionalFormatting sqref="L100">
    <cfRule type="expression" dxfId="6" priority="5">
      <formula>$K100&lt;=$I100*0.8</formula>
    </cfRule>
    <cfRule type="expression" dxfId="5" priority="6">
      <formula>$K100&gt;=$I100*1.02</formula>
    </cfRule>
  </conditionalFormatting>
  <conditionalFormatting sqref="L104:L105">
    <cfRule type="expression" dxfId="4" priority="3">
      <formula>$K104&lt;=$I104*0.8</formula>
    </cfRule>
    <cfRule type="expression" dxfId="3" priority="4">
      <formula>$K104&gt;=$I104*1.02</formula>
    </cfRule>
  </conditionalFormatting>
  <conditionalFormatting sqref="L106">
    <cfRule type="expression" dxfId="2" priority="1">
      <formula>$K106&lt;=$I106*0.8</formula>
    </cfRule>
    <cfRule type="expression" dxfId="1" priority="2">
      <formula>$K106&gt;=$I106*1.02</formula>
    </cfRule>
  </conditionalFormatting>
  <pageMargins left="0.78749999999999998" right="0.19652777777777777" top="1.0631944444444446" bottom="1.0631944444444446" header="0.78749999999999998" footer="0.78749999999999998"/>
  <pageSetup paperSize="9" scale="49" fitToHeight="2" orientation="landscape" useFirstPageNumber="1" horizontalDpi="300" verticalDpi="300" r:id="rId1"/>
  <headerFooter alignWithMargins="0">
    <oddHeader>&amp;C&amp;"Times New Roman,Standard"&amp;12&amp;A</oddHeader>
    <oddFooter>&amp;C&amp;"Times New Roman,Standard"&amp;12Seite &amp;P</oddFooter>
  </headerFooter>
  <rowBreaks count="1" manualBreakCount="1">
    <brk id="60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 altText="Nettobeträge">
                <anchor moveWithCells="1">
                  <from>
                    <xdr:col>5</xdr:col>
                    <xdr:colOff>9525</xdr:colOff>
                    <xdr:row>3</xdr:row>
                    <xdr:rowOff>28575</xdr:rowOff>
                  </from>
                  <to>
                    <xdr:col>5</xdr:col>
                    <xdr:colOff>1076325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 altText="Bruttobeträge">
                <anchor moveWithCells="1">
                  <from>
                    <xdr:col>5</xdr:col>
                    <xdr:colOff>28575</xdr:colOff>
                    <xdr:row>3</xdr:row>
                    <xdr:rowOff>200025</xdr:rowOff>
                  </from>
                  <to>
                    <xdr:col>5</xdr:col>
                    <xdr:colOff>1028700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N200"/>
  <sheetViews>
    <sheetView zoomScale="80" zoomScaleNormal="80" workbookViewId="0">
      <selection activeCell="R18" sqref="R18"/>
    </sheetView>
  </sheetViews>
  <sheetFormatPr baseColWidth="10" defaultColWidth="11.42578125" defaultRowHeight="15" x14ac:dyDescent="0.25"/>
  <cols>
    <col min="1" max="1" width="9" style="14" customWidth="1"/>
    <col min="2" max="2" width="11.42578125" style="15"/>
    <col min="3" max="3" width="12.7109375" style="16" customWidth="1"/>
    <col min="4" max="4" width="14.85546875" style="8" customWidth="1"/>
    <col min="5" max="5" width="24.28515625" style="9" customWidth="1"/>
    <col min="6" max="6" width="45.42578125" style="10" customWidth="1"/>
    <col min="7" max="7" width="4.7109375" style="11" customWidth="1"/>
    <col min="8" max="8" width="12" style="12" customWidth="1"/>
    <col min="9" max="9" width="11.42578125" style="13"/>
    <col min="10" max="10" width="10.140625" style="12" bestFit="1" customWidth="1"/>
    <col min="11" max="11" width="11.42578125" style="12"/>
    <col min="12" max="12" width="11.140625" style="160" customWidth="1"/>
    <col min="13" max="13" width="11" style="160" customWidth="1"/>
    <col min="14" max="14" width="18.7109375" style="228" customWidth="1"/>
    <col min="15" max="92" width="11.42578125" style="232"/>
    <col min="93" max="16384" width="11.42578125" style="10"/>
  </cols>
  <sheetData>
    <row r="1" spans="1:17" ht="18.75" x14ac:dyDescent="0.3">
      <c r="A1" s="236" t="s">
        <v>177</v>
      </c>
      <c r="B1" s="237"/>
      <c r="C1" s="238"/>
      <c r="D1" s="239"/>
      <c r="E1" s="109" t="s">
        <v>1</v>
      </c>
      <c r="F1" s="240">
        <f ca="1">TODAY()</f>
        <v>44812</v>
      </c>
      <c r="G1" s="241"/>
      <c r="H1" s="242"/>
      <c r="I1" s="243"/>
      <c r="J1" s="242"/>
      <c r="K1" s="242"/>
      <c r="L1" s="244"/>
      <c r="M1" s="244"/>
      <c r="N1" s="232"/>
    </row>
    <row r="2" spans="1:17" ht="15.75" x14ac:dyDescent="0.25">
      <c r="A2" s="245" t="str">
        <f>'Kostenplan_SOLL IST PLAN'!A2</f>
        <v>Projekt</v>
      </c>
      <c r="B2" s="245" t="str">
        <f>'Kostenplan_SOLL IST PLAN'!B2</f>
        <v>Titel des Projekts</v>
      </c>
      <c r="C2" s="246"/>
      <c r="D2" s="262"/>
      <c r="E2" s="246" t="str">
        <f>'Kostenplan_SOLL IST PLAN'!B3</f>
        <v>Maßnahmebeginn</v>
      </c>
      <c r="F2" s="246" t="str">
        <f>'Kostenplan_SOLL IST PLAN'!C3</f>
        <v>Maßnahmeende</v>
      </c>
      <c r="G2" s="241"/>
      <c r="H2" s="242"/>
      <c r="I2" s="247"/>
      <c r="J2" s="242"/>
      <c r="K2" s="242"/>
      <c r="L2" s="244"/>
      <c r="M2" s="244"/>
      <c r="N2" s="232"/>
    </row>
    <row r="3" spans="1:17" x14ac:dyDescent="0.25">
      <c r="A3" s="248"/>
      <c r="B3" s="249"/>
      <c r="C3" s="250"/>
      <c r="D3" s="239"/>
      <c r="E3" s="251"/>
      <c r="F3" s="232"/>
      <c r="G3" s="241"/>
      <c r="H3" s="242"/>
      <c r="I3" s="243"/>
      <c r="J3" s="242"/>
      <c r="K3" s="242"/>
      <c r="L3" s="244"/>
      <c r="M3" s="252" t="s">
        <v>149</v>
      </c>
      <c r="N3" s="232"/>
    </row>
    <row r="4" spans="1:17" x14ac:dyDescent="0.25">
      <c r="A4" s="248"/>
      <c r="B4" s="249"/>
      <c r="C4" s="250"/>
      <c r="D4" s="239"/>
      <c r="E4" s="251"/>
      <c r="F4" s="232"/>
      <c r="G4" s="241"/>
      <c r="H4" s="111"/>
      <c r="I4" s="261"/>
      <c r="J4" s="111"/>
      <c r="K4" s="111"/>
      <c r="L4" s="282" t="e">
        <f>SUM(L10:L1064)</f>
        <v>#VALUE!</v>
      </c>
      <c r="M4" s="282"/>
      <c r="N4" s="18" t="s">
        <v>150</v>
      </c>
    </row>
    <row r="5" spans="1:17" x14ac:dyDescent="0.25">
      <c r="A5" s="248"/>
      <c r="B5" s="249"/>
      <c r="C5" s="250"/>
      <c r="D5" s="239"/>
      <c r="E5" s="251"/>
      <c r="F5" s="232"/>
      <c r="G5" s="241"/>
      <c r="H5" s="261"/>
      <c r="I5" s="261"/>
      <c r="J5" s="111"/>
      <c r="K5" s="111"/>
      <c r="L5" s="282" t="e">
        <f>SUM(M10:M1064)</f>
        <v>#VALUE!</v>
      </c>
      <c r="M5" s="282"/>
      <c r="N5" s="18" t="s">
        <v>151</v>
      </c>
    </row>
    <row r="6" spans="1:17" ht="18.600000000000001" customHeight="1" x14ac:dyDescent="0.25">
      <c r="A6" s="248"/>
      <c r="B6" s="249"/>
      <c r="C6" s="250"/>
      <c r="D6" s="239"/>
      <c r="E6" s="251"/>
      <c r="F6" s="232"/>
      <c r="G6" s="241"/>
      <c r="H6" s="283" t="s">
        <v>152</v>
      </c>
      <c r="I6" s="283"/>
      <c r="J6" s="283" t="s">
        <v>152</v>
      </c>
      <c r="K6" s="283"/>
      <c r="L6" s="284" t="e">
        <f>L4-L5</f>
        <v>#VALUE!</v>
      </c>
      <c r="M6" s="285"/>
      <c r="N6" s="185" t="s">
        <v>153</v>
      </c>
    </row>
    <row r="7" spans="1:17" x14ac:dyDescent="0.25">
      <c r="A7" s="248"/>
      <c r="B7" s="249"/>
      <c r="C7" s="250"/>
      <c r="D7" s="239"/>
      <c r="E7" s="251"/>
      <c r="F7" s="232"/>
      <c r="G7" s="241"/>
      <c r="H7" s="286">
        <f>SUM(H10:H1058)-SUM(I10:I1058)</f>
        <v>0</v>
      </c>
      <c r="I7" s="286"/>
      <c r="J7" s="286">
        <f>SUM(J10:J1058)-SUM(K10:K1058)</f>
        <v>0</v>
      </c>
      <c r="K7" s="286"/>
      <c r="L7" s="111"/>
      <c r="M7" s="111"/>
      <c r="N7" s="109"/>
    </row>
    <row r="8" spans="1:17" x14ac:dyDescent="0.25">
      <c r="A8" s="248"/>
      <c r="B8" s="249"/>
      <c r="C8" s="250"/>
      <c r="D8" s="239"/>
      <c r="E8" s="251"/>
      <c r="F8" s="232"/>
      <c r="G8" s="241"/>
      <c r="H8" s="277" t="s">
        <v>154</v>
      </c>
      <c r="I8" s="278"/>
      <c r="J8" s="279" t="s">
        <v>155</v>
      </c>
      <c r="K8" s="278"/>
      <c r="L8" s="280" t="s">
        <v>156</v>
      </c>
      <c r="M8" s="281"/>
      <c r="N8" s="109"/>
    </row>
    <row r="9" spans="1:17" ht="30" x14ac:dyDescent="0.25">
      <c r="A9" s="253" t="s">
        <v>157</v>
      </c>
      <c r="B9" s="254" t="s">
        <v>158</v>
      </c>
      <c r="C9" s="255" t="s">
        <v>159</v>
      </c>
      <c r="D9" s="256" t="s">
        <v>160</v>
      </c>
      <c r="E9" s="257" t="s">
        <v>161</v>
      </c>
      <c r="F9" s="258" t="s">
        <v>162</v>
      </c>
      <c r="G9" s="259"/>
      <c r="H9" s="165" t="s">
        <v>163</v>
      </c>
      <c r="I9" s="178" t="s">
        <v>164</v>
      </c>
      <c r="J9" s="165" t="s">
        <v>165</v>
      </c>
      <c r="K9" s="166" t="s">
        <v>164</v>
      </c>
      <c r="L9" s="163" t="s">
        <v>163</v>
      </c>
      <c r="M9" s="222" t="s">
        <v>164</v>
      </c>
      <c r="N9" s="260" t="s">
        <v>166</v>
      </c>
    </row>
    <row r="10" spans="1:17" ht="30" x14ac:dyDescent="0.25">
      <c r="A10" s="218">
        <v>1</v>
      </c>
      <c r="B10" s="214"/>
      <c r="C10" s="215">
        <v>36452</v>
      </c>
      <c r="D10" s="8" t="s">
        <v>60</v>
      </c>
      <c r="E10" s="9" t="s">
        <v>167</v>
      </c>
      <c r="F10" s="208" t="s">
        <v>168</v>
      </c>
      <c r="G10" s="209"/>
      <c r="H10" s="210"/>
      <c r="I10" s="211" t="s">
        <v>172</v>
      </c>
      <c r="J10" s="210"/>
      <c r="K10" s="212"/>
      <c r="L10" s="162">
        <f>H10+J10</f>
        <v>0</v>
      </c>
      <c r="M10" s="160" t="e">
        <f t="shared" ref="L10:M41" si="0">I10+K10</f>
        <v>#VALUE!</v>
      </c>
    </row>
    <row r="11" spans="1:17" x14ac:dyDescent="0.25">
      <c r="A11" s="218">
        <f>A10+1</f>
        <v>2</v>
      </c>
      <c r="B11" s="216">
        <v>36453</v>
      </c>
      <c r="C11" s="217">
        <v>36448</v>
      </c>
      <c r="D11" s="8" t="s">
        <v>29</v>
      </c>
      <c r="F11" s="213" t="s">
        <v>169</v>
      </c>
      <c r="G11" s="209"/>
      <c r="H11" s="210"/>
      <c r="I11" s="211"/>
      <c r="J11" s="210"/>
      <c r="K11" s="212" t="s">
        <v>172</v>
      </c>
      <c r="L11" s="162">
        <f>H11+J11</f>
        <v>0</v>
      </c>
      <c r="M11" s="160" t="e">
        <f t="shared" si="0"/>
        <v>#VALUE!</v>
      </c>
    </row>
    <row r="12" spans="1:17" ht="12.75" customHeight="1" x14ac:dyDescent="0.25">
      <c r="A12" s="218">
        <f t="shared" ref="A12:A75" si="1">A11+1</f>
        <v>3</v>
      </c>
      <c r="B12" s="214">
        <v>36458</v>
      </c>
      <c r="C12" s="215" t="s">
        <v>170</v>
      </c>
      <c r="D12" s="8" t="s">
        <v>128</v>
      </c>
      <c r="F12" s="208" t="s">
        <v>171</v>
      </c>
      <c r="G12" s="209"/>
      <c r="H12" s="210"/>
      <c r="I12" s="211"/>
      <c r="J12" s="210" t="s">
        <v>172</v>
      </c>
      <c r="K12" s="212"/>
      <c r="L12" s="162" t="e">
        <f t="shared" si="0"/>
        <v>#VALUE!</v>
      </c>
      <c r="M12" s="160">
        <f t="shared" si="0"/>
        <v>0</v>
      </c>
      <c r="O12" s="233"/>
      <c r="P12" s="233"/>
      <c r="Q12" s="233"/>
    </row>
    <row r="13" spans="1:17" x14ac:dyDescent="0.25">
      <c r="A13" s="218">
        <f t="shared" si="1"/>
        <v>4</v>
      </c>
      <c r="B13" s="16"/>
      <c r="D13" s="20"/>
      <c r="E13" s="21"/>
      <c r="F13" s="12"/>
      <c r="G13" s="176"/>
      <c r="H13" s="167"/>
      <c r="I13" s="179"/>
      <c r="J13" s="167"/>
      <c r="K13" s="168"/>
      <c r="L13" s="162">
        <f t="shared" si="0"/>
        <v>0</v>
      </c>
      <c r="M13" s="160">
        <f t="shared" si="0"/>
        <v>0</v>
      </c>
      <c r="O13" s="233"/>
      <c r="P13" s="233"/>
      <c r="Q13" s="233"/>
    </row>
    <row r="14" spans="1:17" x14ac:dyDescent="0.25">
      <c r="A14" s="218">
        <f t="shared" si="1"/>
        <v>5</v>
      </c>
      <c r="G14" s="175"/>
      <c r="H14" s="167"/>
      <c r="I14" s="179"/>
      <c r="J14" s="167"/>
      <c r="K14" s="168"/>
      <c r="L14" s="162">
        <f t="shared" si="0"/>
        <v>0</v>
      </c>
      <c r="M14" s="160">
        <f t="shared" si="0"/>
        <v>0</v>
      </c>
      <c r="O14" s="233"/>
      <c r="P14" s="233"/>
      <c r="Q14" s="233"/>
    </row>
    <row r="15" spans="1:17" x14ac:dyDescent="0.25">
      <c r="A15" s="218">
        <f t="shared" si="1"/>
        <v>6</v>
      </c>
      <c r="G15" s="175"/>
      <c r="H15" s="167"/>
      <c r="I15" s="179"/>
      <c r="J15" s="167"/>
      <c r="K15" s="168"/>
      <c r="L15" s="162">
        <f t="shared" si="0"/>
        <v>0</v>
      </c>
      <c r="M15" s="160">
        <f t="shared" si="0"/>
        <v>0</v>
      </c>
      <c r="O15" s="233"/>
      <c r="P15" s="233"/>
      <c r="Q15" s="233"/>
    </row>
    <row r="16" spans="1:17" x14ac:dyDescent="0.25">
      <c r="A16" s="218">
        <f t="shared" si="1"/>
        <v>7</v>
      </c>
      <c r="G16" s="175"/>
      <c r="H16" s="167"/>
      <c r="I16" s="179"/>
      <c r="J16" s="167"/>
      <c r="K16" s="168"/>
      <c r="L16" s="162">
        <f t="shared" si="0"/>
        <v>0</v>
      </c>
      <c r="M16" s="160">
        <f t="shared" si="0"/>
        <v>0</v>
      </c>
      <c r="O16" s="233"/>
      <c r="P16" s="233"/>
      <c r="Q16" s="233"/>
    </row>
    <row r="17" spans="1:92" x14ac:dyDescent="0.25">
      <c r="A17" s="218">
        <f t="shared" si="1"/>
        <v>8</v>
      </c>
      <c r="G17" s="175"/>
      <c r="H17" s="167"/>
      <c r="I17" s="179"/>
      <c r="J17" s="167"/>
      <c r="K17" s="168"/>
      <c r="L17" s="162">
        <f t="shared" si="0"/>
        <v>0</v>
      </c>
      <c r="M17" s="160">
        <f t="shared" si="0"/>
        <v>0</v>
      </c>
      <c r="O17" s="233"/>
      <c r="P17" s="233"/>
      <c r="Q17" s="233"/>
    </row>
    <row r="18" spans="1:92" x14ac:dyDescent="0.25">
      <c r="A18" s="218">
        <f t="shared" si="1"/>
        <v>9</v>
      </c>
      <c r="G18" s="175"/>
      <c r="H18" s="167"/>
      <c r="I18" s="179"/>
      <c r="J18" s="167"/>
      <c r="K18" s="168"/>
      <c r="L18" s="162">
        <f t="shared" si="0"/>
        <v>0</v>
      </c>
      <c r="M18" s="160">
        <f t="shared" si="0"/>
        <v>0</v>
      </c>
      <c r="O18" s="233"/>
      <c r="P18" s="233"/>
      <c r="Q18" s="233"/>
    </row>
    <row r="19" spans="1:92" x14ac:dyDescent="0.25">
      <c r="A19" s="218">
        <f t="shared" si="1"/>
        <v>10</v>
      </c>
      <c r="C19" s="19"/>
      <c r="F19" s="22"/>
      <c r="G19" s="176"/>
      <c r="H19" s="180"/>
      <c r="I19" s="179"/>
      <c r="J19" s="167"/>
      <c r="K19" s="168"/>
      <c r="L19" s="162">
        <f t="shared" si="0"/>
        <v>0</v>
      </c>
      <c r="M19" s="160">
        <f t="shared" si="0"/>
        <v>0</v>
      </c>
      <c r="O19" s="233"/>
      <c r="P19" s="233"/>
      <c r="Q19" s="233"/>
    </row>
    <row r="20" spans="1:92" x14ac:dyDescent="0.25">
      <c r="A20" s="218">
        <f t="shared" si="1"/>
        <v>11</v>
      </c>
      <c r="F20" s="14"/>
      <c r="G20" s="176"/>
      <c r="H20" s="180"/>
      <c r="I20" s="179"/>
      <c r="J20" s="167"/>
      <c r="K20" s="168"/>
      <c r="L20" s="162">
        <f t="shared" si="0"/>
        <v>0</v>
      </c>
      <c r="M20" s="160">
        <f t="shared" si="0"/>
        <v>0</v>
      </c>
      <c r="O20" s="233"/>
      <c r="P20" s="233"/>
      <c r="Q20" s="233"/>
    </row>
    <row r="21" spans="1:92" x14ac:dyDescent="0.25">
      <c r="A21" s="218">
        <f t="shared" si="1"/>
        <v>12</v>
      </c>
      <c r="G21" s="175"/>
      <c r="H21" s="167"/>
      <c r="I21" s="179"/>
      <c r="J21" s="167"/>
      <c r="K21" s="168"/>
      <c r="L21" s="162">
        <f t="shared" si="0"/>
        <v>0</v>
      </c>
      <c r="M21" s="160">
        <f t="shared" si="0"/>
        <v>0</v>
      </c>
      <c r="O21" s="233"/>
      <c r="P21" s="233"/>
      <c r="Q21" s="233"/>
    </row>
    <row r="22" spans="1:92" x14ac:dyDescent="0.25">
      <c r="A22" s="218">
        <f t="shared" si="1"/>
        <v>13</v>
      </c>
      <c r="G22" s="175"/>
      <c r="H22" s="167"/>
      <c r="I22" s="179"/>
      <c r="J22" s="167"/>
      <c r="K22" s="168"/>
      <c r="L22" s="162">
        <f t="shared" si="0"/>
        <v>0</v>
      </c>
      <c r="M22" s="160">
        <f t="shared" si="0"/>
        <v>0</v>
      </c>
    </row>
    <row r="23" spans="1:92" x14ac:dyDescent="0.25">
      <c r="A23" s="218">
        <f t="shared" si="1"/>
        <v>14</v>
      </c>
      <c r="G23" s="175"/>
      <c r="H23" s="167"/>
      <c r="I23" s="179"/>
      <c r="J23" s="167"/>
      <c r="K23" s="168"/>
      <c r="L23" s="162">
        <f t="shared" si="0"/>
        <v>0</v>
      </c>
      <c r="M23" s="160">
        <f t="shared" si="0"/>
        <v>0</v>
      </c>
    </row>
    <row r="24" spans="1:92" x14ac:dyDescent="0.25">
      <c r="A24" s="218">
        <f t="shared" si="1"/>
        <v>15</v>
      </c>
      <c r="G24" s="175"/>
      <c r="H24" s="167"/>
      <c r="I24" s="179"/>
      <c r="J24" s="167"/>
      <c r="K24" s="168"/>
      <c r="L24" s="162">
        <f t="shared" si="0"/>
        <v>0</v>
      </c>
      <c r="M24" s="160">
        <f t="shared" si="0"/>
        <v>0</v>
      </c>
    </row>
    <row r="25" spans="1:92" x14ac:dyDescent="0.25">
      <c r="A25" s="218">
        <f t="shared" si="1"/>
        <v>16</v>
      </c>
      <c r="G25" s="175"/>
      <c r="H25" s="167"/>
      <c r="I25" s="179"/>
      <c r="J25" s="167"/>
      <c r="K25" s="168"/>
      <c r="L25" s="162">
        <f t="shared" si="0"/>
        <v>0</v>
      </c>
      <c r="M25" s="160">
        <f t="shared" si="0"/>
        <v>0</v>
      </c>
    </row>
    <row r="26" spans="1:92" x14ac:dyDescent="0.25">
      <c r="A26" s="218">
        <f t="shared" si="1"/>
        <v>17</v>
      </c>
      <c r="G26" s="175"/>
      <c r="H26" s="167"/>
      <c r="I26" s="179"/>
      <c r="J26" s="167"/>
      <c r="K26" s="168"/>
      <c r="L26" s="162">
        <f t="shared" si="0"/>
        <v>0</v>
      </c>
      <c r="M26" s="160">
        <f t="shared" si="0"/>
        <v>0</v>
      </c>
    </row>
    <row r="27" spans="1:92" s="18" customFormat="1" x14ac:dyDescent="0.25">
      <c r="A27" s="218">
        <f t="shared" si="1"/>
        <v>18</v>
      </c>
      <c r="B27" s="15"/>
      <c r="C27" s="16"/>
      <c r="D27" s="8"/>
      <c r="E27" s="9"/>
      <c r="F27" s="10"/>
      <c r="G27" s="175"/>
      <c r="H27" s="167"/>
      <c r="I27" s="179"/>
      <c r="J27" s="167"/>
      <c r="K27" s="168"/>
      <c r="L27" s="162">
        <f t="shared" si="0"/>
        <v>0</v>
      </c>
      <c r="M27" s="160">
        <f t="shared" si="0"/>
        <v>0</v>
      </c>
      <c r="N27" s="228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4"/>
      <c r="BY27" s="234"/>
      <c r="BZ27" s="234"/>
      <c r="CA27" s="234"/>
      <c r="CB27" s="234"/>
      <c r="CC27" s="234"/>
      <c r="CD27" s="234"/>
      <c r="CE27" s="234"/>
      <c r="CF27" s="234"/>
      <c r="CG27" s="234"/>
      <c r="CH27" s="234"/>
      <c r="CI27" s="234"/>
      <c r="CJ27" s="234"/>
      <c r="CK27" s="234"/>
      <c r="CL27" s="234"/>
      <c r="CM27" s="234"/>
      <c r="CN27" s="234"/>
    </row>
    <row r="28" spans="1:92" x14ac:dyDescent="0.25">
      <c r="A28" s="218">
        <f t="shared" si="1"/>
        <v>19</v>
      </c>
      <c r="G28" s="175"/>
      <c r="H28" s="167"/>
      <c r="I28" s="179"/>
      <c r="J28" s="167"/>
      <c r="K28" s="168"/>
      <c r="L28" s="162">
        <f t="shared" si="0"/>
        <v>0</v>
      </c>
      <c r="M28" s="160">
        <f t="shared" si="0"/>
        <v>0</v>
      </c>
    </row>
    <row r="29" spans="1:92" x14ac:dyDescent="0.25">
      <c r="A29" s="218">
        <f t="shared" si="1"/>
        <v>20</v>
      </c>
      <c r="G29" s="175"/>
      <c r="H29" s="167"/>
      <c r="I29" s="179"/>
      <c r="J29" s="167"/>
      <c r="K29" s="168"/>
      <c r="L29" s="162">
        <f t="shared" si="0"/>
        <v>0</v>
      </c>
      <c r="M29" s="160">
        <f t="shared" si="0"/>
        <v>0</v>
      </c>
    </row>
    <row r="30" spans="1:92" x14ac:dyDescent="0.25">
      <c r="A30" s="218">
        <f t="shared" si="1"/>
        <v>21</v>
      </c>
      <c r="G30" s="175"/>
      <c r="H30" s="167"/>
      <c r="I30" s="179"/>
      <c r="J30" s="167"/>
      <c r="K30" s="168"/>
      <c r="L30" s="162">
        <f t="shared" si="0"/>
        <v>0</v>
      </c>
      <c r="M30" s="160">
        <f t="shared" si="0"/>
        <v>0</v>
      </c>
    </row>
    <row r="31" spans="1:92" x14ac:dyDescent="0.25">
      <c r="A31" s="218">
        <f t="shared" si="1"/>
        <v>22</v>
      </c>
      <c r="G31" s="175"/>
      <c r="H31" s="167"/>
      <c r="I31" s="179"/>
      <c r="J31" s="167"/>
      <c r="K31" s="168"/>
      <c r="L31" s="162">
        <f t="shared" si="0"/>
        <v>0</v>
      </c>
      <c r="M31" s="160">
        <f t="shared" si="0"/>
        <v>0</v>
      </c>
    </row>
    <row r="32" spans="1:92" x14ac:dyDescent="0.25">
      <c r="A32" s="218">
        <f t="shared" si="1"/>
        <v>23</v>
      </c>
      <c r="G32" s="175"/>
      <c r="H32" s="167"/>
      <c r="I32" s="179"/>
      <c r="J32" s="167"/>
      <c r="K32" s="168"/>
      <c r="L32" s="162">
        <f t="shared" si="0"/>
        <v>0</v>
      </c>
      <c r="M32" s="160">
        <f t="shared" si="0"/>
        <v>0</v>
      </c>
    </row>
    <row r="33" spans="1:13" x14ac:dyDescent="0.25">
      <c r="A33" s="218">
        <f t="shared" si="1"/>
        <v>24</v>
      </c>
      <c r="G33" s="175"/>
      <c r="H33" s="167"/>
      <c r="I33" s="179"/>
      <c r="J33" s="167"/>
      <c r="K33" s="168"/>
      <c r="L33" s="162">
        <f t="shared" si="0"/>
        <v>0</v>
      </c>
      <c r="M33" s="160">
        <f t="shared" si="0"/>
        <v>0</v>
      </c>
    </row>
    <row r="34" spans="1:13" x14ac:dyDescent="0.25">
      <c r="A34" s="218">
        <f t="shared" si="1"/>
        <v>25</v>
      </c>
      <c r="G34" s="175"/>
      <c r="H34" s="167"/>
      <c r="I34" s="179"/>
      <c r="J34" s="167"/>
      <c r="K34" s="168"/>
      <c r="L34" s="162">
        <f t="shared" si="0"/>
        <v>0</v>
      </c>
      <c r="M34" s="160">
        <f t="shared" si="0"/>
        <v>0</v>
      </c>
    </row>
    <row r="35" spans="1:13" x14ac:dyDescent="0.25">
      <c r="A35" s="218">
        <f t="shared" si="1"/>
        <v>26</v>
      </c>
      <c r="G35" s="175"/>
      <c r="H35" s="167"/>
      <c r="I35" s="179"/>
      <c r="J35" s="167"/>
      <c r="K35" s="168"/>
      <c r="L35" s="162">
        <f t="shared" si="0"/>
        <v>0</v>
      </c>
      <c r="M35" s="160">
        <f t="shared" si="0"/>
        <v>0</v>
      </c>
    </row>
    <row r="36" spans="1:13" x14ac:dyDescent="0.25">
      <c r="A36" s="218">
        <f t="shared" si="1"/>
        <v>27</v>
      </c>
      <c r="G36" s="175"/>
      <c r="H36" s="167"/>
      <c r="I36" s="179"/>
      <c r="J36" s="167"/>
      <c r="K36" s="168"/>
      <c r="L36" s="162">
        <f t="shared" si="0"/>
        <v>0</v>
      </c>
      <c r="M36" s="160">
        <f t="shared" si="0"/>
        <v>0</v>
      </c>
    </row>
    <row r="37" spans="1:13" x14ac:dyDescent="0.25">
      <c r="A37" s="218">
        <f t="shared" si="1"/>
        <v>28</v>
      </c>
      <c r="G37" s="175"/>
      <c r="H37" s="167"/>
      <c r="I37" s="179"/>
      <c r="J37" s="167"/>
      <c r="K37" s="168"/>
      <c r="L37" s="162">
        <f t="shared" si="0"/>
        <v>0</v>
      </c>
      <c r="M37" s="160">
        <f t="shared" si="0"/>
        <v>0</v>
      </c>
    </row>
    <row r="38" spans="1:13" x14ac:dyDescent="0.25">
      <c r="A38" s="218">
        <f t="shared" si="1"/>
        <v>29</v>
      </c>
      <c r="G38" s="175"/>
      <c r="H38" s="167"/>
      <c r="I38" s="179"/>
      <c r="J38" s="167"/>
      <c r="K38" s="168"/>
      <c r="L38" s="162">
        <f t="shared" si="0"/>
        <v>0</v>
      </c>
      <c r="M38" s="160">
        <f t="shared" si="0"/>
        <v>0</v>
      </c>
    </row>
    <row r="39" spans="1:13" x14ac:dyDescent="0.25">
      <c r="A39" s="218">
        <f t="shared" si="1"/>
        <v>30</v>
      </c>
      <c r="G39" s="175"/>
      <c r="H39" s="167"/>
      <c r="I39" s="179"/>
      <c r="J39" s="167"/>
      <c r="K39" s="168"/>
      <c r="L39" s="162">
        <f t="shared" si="0"/>
        <v>0</v>
      </c>
      <c r="M39" s="160">
        <f t="shared" si="0"/>
        <v>0</v>
      </c>
    </row>
    <row r="40" spans="1:13" x14ac:dyDescent="0.25">
      <c r="A40" s="218">
        <f t="shared" si="1"/>
        <v>31</v>
      </c>
      <c r="G40" s="175"/>
      <c r="H40" s="167"/>
      <c r="I40" s="179"/>
      <c r="J40" s="167"/>
      <c r="K40" s="168"/>
      <c r="L40" s="162">
        <f t="shared" si="0"/>
        <v>0</v>
      </c>
      <c r="M40" s="160">
        <f t="shared" si="0"/>
        <v>0</v>
      </c>
    </row>
    <row r="41" spans="1:13" x14ac:dyDescent="0.25">
      <c r="A41" s="218">
        <f t="shared" si="1"/>
        <v>32</v>
      </c>
      <c r="G41" s="175"/>
      <c r="H41" s="167"/>
      <c r="I41" s="179"/>
      <c r="J41" s="167"/>
      <c r="K41" s="168"/>
      <c r="L41" s="162">
        <f t="shared" si="0"/>
        <v>0</v>
      </c>
      <c r="M41" s="160">
        <f t="shared" si="0"/>
        <v>0</v>
      </c>
    </row>
    <row r="42" spans="1:13" x14ac:dyDescent="0.25">
      <c r="A42" s="218">
        <f t="shared" si="1"/>
        <v>33</v>
      </c>
      <c r="G42" s="175"/>
      <c r="H42" s="167"/>
      <c r="I42" s="179"/>
      <c r="J42" s="167"/>
      <c r="K42" s="168"/>
      <c r="L42" s="162">
        <f t="shared" ref="L42:M73" si="2">H42+J42</f>
        <v>0</v>
      </c>
      <c r="M42" s="160">
        <f t="shared" si="2"/>
        <v>0</v>
      </c>
    </row>
    <row r="43" spans="1:13" x14ac:dyDescent="0.25">
      <c r="A43" s="218">
        <f t="shared" si="1"/>
        <v>34</v>
      </c>
      <c r="G43" s="175"/>
      <c r="H43" s="167"/>
      <c r="I43" s="179"/>
      <c r="J43" s="167"/>
      <c r="K43" s="168"/>
      <c r="L43" s="162">
        <f t="shared" si="2"/>
        <v>0</v>
      </c>
      <c r="M43" s="160">
        <f t="shared" si="2"/>
        <v>0</v>
      </c>
    </row>
    <row r="44" spans="1:13" x14ac:dyDescent="0.25">
      <c r="A44" s="218">
        <f t="shared" si="1"/>
        <v>35</v>
      </c>
      <c r="G44" s="175"/>
      <c r="H44" s="167"/>
      <c r="I44" s="179"/>
      <c r="J44" s="167"/>
      <c r="K44" s="168"/>
      <c r="L44" s="162">
        <f t="shared" si="2"/>
        <v>0</v>
      </c>
      <c r="M44" s="160">
        <f t="shared" si="2"/>
        <v>0</v>
      </c>
    </row>
    <row r="45" spans="1:13" x14ac:dyDescent="0.25">
      <c r="A45" s="218">
        <f t="shared" si="1"/>
        <v>36</v>
      </c>
      <c r="G45" s="175"/>
      <c r="H45" s="167"/>
      <c r="I45" s="179"/>
      <c r="J45" s="167"/>
      <c r="K45" s="168"/>
      <c r="L45" s="162">
        <f t="shared" si="2"/>
        <v>0</v>
      </c>
      <c r="M45" s="160">
        <f t="shared" si="2"/>
        <v>0</v>
      </c>
    </row>
    <row r="46" spans="1:13" x14ac:dyDescent="0.25">
      <c r="A46" s="218">
        <f t="shared" si="1"/>
        <v>37</v>
      </c>
      <c r="G46" s="175"/>
      <c r="H46" s="167"/>
      <c r="I46" s="179"/>
      <c r="J46" s="167"/>
      <c r="K46" s="168"/>
      <c r="L46" s="162">
        <f t="shared" si="2"/>
        <v>0</v>
      </c>
      <c r="M46" s="160">
        <f t="shared" si="2"/>
        <v>0</v>
      </c>
    </row>
    <row r="47" spans="1:13" x14ac:dyDescent="0.25">
      <c r="A47" s="218">
        <f t="shared" si="1"/>
        <v>38</v>
      </c>
      <c r="G47" s="175"/>
      <c r="H47" s="167"/>
      <c r="I47" s="179"/>
      <c r="J47" s="167"/>
      <c r="K47" s="168"/>
      <c r="L47" s="162">
        <f t="shared" si="2"/>
        <v>0</v>
      </c>
      <c r="M47" s="160">
        <f t="shared" si="2"/>
        <v>0</v>
      </c>
    </row>
    <row r="48" spans="1:13" x14ac:dyDescent="0.25">
      <c r="A48" s="218">
        <f t="shared" si="1"/>
        <v>39</v>
      </c>
      <c r="G48" s="175"/>
      <c r="H48" s="167"/>
      <c r="I48" s="179"/>
      <c r="J48" s="167"/>
      <c r="K48" s="168"/>
      <c r="L48" s="162">
        <f t="shared" si="2"/>
        <v>0</v>
      </c>
      <c r="M48" s="160">
        <f t="shared" si="2"/>
        <v>0</v>
      </c>
    </row>
    <row r="49" spans="1:13" x14ac:dyDescent="0.25">
      <c r="A49" s="218">
        <f t="shared" si="1"/>
        <v>40</v>
      </c>
      <c r="G49" s="175"/>
      <c r="H49" s="167"/>
      <c r="I49" s="179"/>
      <c r="J49" s="167"/>
      <c r="K49" s="168"/>
      <c r="L49" s="162">
        <f t="shared" si="2"/>
        <v>0</v>
      </c>
      <c r="M49" s="160">
        <f t="shared" si="2"/>
        <v>0</v>
      </c>
    </row>
    <row r="50" spans="1:13" x14ac:dyDescent="0.25">
      <c r="A50" s="218">
        <f t="shared" si="1"/>
        <v>41</v>
      </c>
      <c r="G50" s="175"/>
      <c r="H50" s="167"/>
      <c r="I50" s="179"/>
      <c r="J50" s="167"/>
      <c r="K50" s="168"/>
      <c r="L50" s="162">
        <f t="shared" si="2"/>
        <v>0</v>
      </c>
      <c r="M50" s="160">
        <f t="shared" si="2"/>
        <v>0</v>
      </c>
    </row>
    <row r="51" spans="1:13" x14ac:dyDescent="0.25">
      <c r="A51" s="218">
        <f t="shared" si="1"/>
        <v>42</v>
      </c>
      <c r="G51" s="175"/>
      <c r="H51" s="167"/>
      <c r="I51" s="179"/>
      <c r="J51" s="167"/>
      <c r="K51" s="168"/>
      <c r="L51" s="162">
        <f t="shared" si="2"/>
        <v>0</v>
      </c>
      <c r="M51" s="160">
        <f t="shared" si="2"/>
        <v>0</v>
      </c>
    </row>
    <row r="52" spans="1:13" x14ac:dyDescent="0.25">
      <c r="A52" s="218">
        <f t="shared" si="1"/>
        <v>43</v>
      </c>
      <c r="G52" s="175"/>
      <c r="H52" s="167"/>
      <c r="I52" s="179"/>
      <c r="J52" s="167"/>
      <c r="K52" s="168"/>
      <c r="L52" s="162">
        <f t="shared" si="2"/>
        <v>0</v>
      </c>
      <c r="M52" s="160">
        <f t="shared" si="2"/>
        <v>0</v>
      </c>
    </row>
    <row r="53" spans="1:13" x14ac:dyDescent="0.25">
      <c r="A53" s="218">
        <f t="shared" si="1"/>
        <v>44</v>
      </c>
      <c r="G53" s="175"/>
      <c r="H53" s="167"/>
      <c r="I53" s="179"/>
      <c r="J53" s="167"/>
      <c r="K53" s="168"/>
      <c r="L53" s="162">
        <f t="shared" si="2"/>
        <v>0</v>
      </c>
      <c r="M53" s="160">
        <f t="shared" si="2"/>
        <v>0</v>
      </c>
    </row>
    <row r="54" spans="1:13" x14ac:dyDescent="0.25">
      <c r="A54" s="218">
        <f t="shared" si="1"/>
        <v>45</v>
      </c>
      <c r="G54" s="175"/>
      <c r="H54" s="167"/>
      <c r="I54" s="179"/>
      <c r="J54" s="167"/>
      <c r="K54" s="168"/>
      <c r="L54" s="162">
        <f t="shared" si="2"/>
        <v>0</v>
      </c>
      <c r="M54" s="160">
        <f t="shared" si="2"/>
        <v>0</v>
      </c>
    </row>
    <row r="55" spans="1:13" x14ac:dyDescent="0.25">
      <c r="A55" s="218">
        <f t="shared" si="1"/>
        <v>46</v>
      </c>
      <c r="G55" s="175"/>
      <c r="H55" s="167"/>
      <c r="I55" s="179"/>
      <c r="J55" s="167"/>
      <c r="K55" s="168"/>
      <c r="L55" s="162">
        <f t="shared" si="2"/>
        <v>0</v>
      </c>
      <c r="M55" s="160">
        <f t="shared" si="2"/>
        <v>0</v>
      </c>
    </row>
    <row r="56" spans="1:13" x14ac:dyDescent="0.25">
      <c r="A56" s="218">
        <f t="shared" si="1"/>
        <v>47</v>
      </c>
      <c r="G56" s="175"/>
      <c r="H56" s="167"/>
      <c r="I56" s="179"/>
      <c r="J56" s="167"/>
      <c r="K56" s="168"/>
      <c r="L56" s="162">
        <f t="shared" si="2"/>
        <v>0</v>
      </c>
      <c r="M56" s="160">
        <f t="shared" si="2"/>
        <v>0</v>
      </c>
    </row>
    <row r="57" spans="1:13" x14ac:dyDescent="0.25">
      <c r="A57" s="218">
        <f t="shared" si="1"/>
        <v>48</v>
      </c>
      <c r="G57" s="175"/>
      <c r="H57" s="167"/>
      <c r="I57" s="179"/>
      <c r="J57" s="167"/>
      <c r="K57" s="168"/>
      <c r="L57" s="162">
        <f t="shared" si="2"/>
        <v>0</v>
      </c>
      <c r="M57" s="160">
        <f t="shared" si="2"/>
        <v>0</v>
      </c>
    </row>
    <row r="58" spans="1:13" x14ac:dyDescent="0.25">
      <c r="A58" s="218">
        <f t="shared" si="1"/>
        <v>49</v>
      </c>
      <c r="G58" s="175"/>
      <c r="H58" s="167"/>
      <c r="I58" s="179"/>
      <c r="J58" s="167"/>
      <c r="K58" s="168"/>
      <c r="L58" s="162">
        <f t="shared" si="2"/>
        <v>0</v>
      </c>
      <c r="M58" s="160">
        <f t="shared" si="2"/>
        <v>0</v>
      </c>
    </row>
    <row r="59" spans="1:13" x14ac:dyDescent="0.25">
      <c r="A59" s="218">
        <f t="shared" si="1"/>
        <v>50</v>
      </c>
      <c r="G59" s="175"/>
      <c r="H59" s="167"/>
      <c r="I59" s="179"/>
      <c r="J59" s="167"/>
      <c r="K59" s="168"/>
      <c r="L59" s="162">
        <f t="shared" si="2"/>
        <v>0</v>
      </c>
      <c r="M59" s="160">
        <f t="shared" si="2"/>
        <v>0</v>
      </c>
    </row>
    <row r="60" spans="1:13" x14ac:dyDescent="0.25">
      <c r="A60" s="218">
        <f t="shared" si="1"/>
        <v>51</v>
      </c>
      <c r="G60" s="175"/>
      <c r="H60" s="167"/>
      <c r="I60" s="179"/>
      <c r="J60" s="167"/>
      <c r="K60" s="168"/>
      <c r="L60" s="162">
        <f t="shared" si="2"/>
        <v>0</v>
      </c>
      <c r="M60" s="160">
        <f t="shared" si="2"/>
        <v>0</v>
      </c>
    </row>
    <row r="61" spans="1:13" x14ac:dyDescent="0.25">
      <c r="A61" s="218">
        <f t="shared" si="1"/>
        <v>52</v>
      </c>
      <c r="G61" s="175"/>
      <c r="H61" s="167"/>
      <c r="I61" s="179"/>
      <c r="J61" s="167"/>
      <c r="K61" s="168"/>
      <c r="L61" s="162">
        <f t="shared" si="2"/>
        <v>0</v>
      </c>
      <c r="M61" s="160">
        <f t="shared" si="2"/>
        <v>0</v>
      </c>
    </row>
    <row r="62" spans="1:13" x14ac:dyDescent="0.25">
      <c r="A62" s="218">
        <f t="shared" si="1"/>
        <v>53</v>
      </c>
      <c r="G62" s="175"/>
      <c r="H62" s="167"/>
      <c r="I62" s="179"/>
      <c r="J62" s="167"/>
      <c r="K62" s="168"/>
      <c r="L62" s="162">
        <f t="shared" si="2"/>
        <v>0</v>
      </c>
      <c r="M62" s="160">
        <f t="shared" si="2"/>
        <v>0</v>
      </c>
    </row>
    <row r="63" spans="1:13" x14ac:dyDescent="0.25">
      <c r="A63" s="218">
        <f t="shared" si="1"/>
        <v>54</v>
      </c>
      <c r="G63" s="175"/>
      <c r="H63" s="167"/>
      <c r="I63" s="179"/>
      <c r="J63" s="167"/>
      <c r="K63" s="168"/>
      <c r="L63" s="162">
        <f t="shared" si="2"/>
        <v>0</v>
      </c>
      <c r="M63" s="160">
        <f t="shared" si="2"/>
        <v>0</v>
      </c>
    </row>
    <row r="64" spans="1:13" x14ac:dyDescent="0.25">
      <c r="A64" s="218">
        <f t="shared" si="1"/>
        <v>55</v>
      </c>
      <c r="G64" s="175"/>
      <c r="H64" s="167"/>
      <c r="I64" s="179"/>
      <c r="J64" s="167"/>
      <c r="K64" s="168"/>
      <c r="L64" s="162">
        <f t="shared" si="2"/>
        <v>0</v>
      </c>
      <c r="M64" s="160">
        <f t="shared" si="2"/>
        <v>0</v>
      </c>
    </row>
    <row r="65" spans="1:14" x14ac:dyDescent="0.25">
      <c r="A65" s="218">
        <f t="shared" si="1"/>
        <v>56</v>
      </c>
      <c r="G65" s="175"/>
      <c r="H65" s="167"/>
      <c r="I65" s="179"/>
      <c r="J65" s="167"/>
      <c r="K65" s="168"/>
      <c r="L65" s="162">
        <f t="shared" si="2"/>
        <v>0</v>
      </c>
      <c r="M65" s="160">
        <f t="shared" si="2"/>
        <v>0</v>
      </c>
    </row>
    <row r="66" spans="1:14" x14ac:dyDescent="0.25">
      <c r="A66" s="218">
        <f t="shared" si="1"/>
        <v>57</v>
      </c>
      <c r="G66" s="175"/>
      <c r="H66" s="167"/>
      <c r="I66" s="179"/>
      <c r="J66" s="167"/>
      <c r="K66" s="168"/>
      <c r="L66" s="162">
        <f t="shared" si="2"/>
        <v>0</v>
      </c>
      <c r="M66" s="160">
        <f t="shared" si="2"/>
        <v>0</v>
      </c>
    </row>
    <row r="67" spans="1:14" x14ac:dyDescent="0.25">
      <c r="A67" s="218">
        <f t="shared" si="1"/>
        <v>58</v>
      </c>
      <c r="G67" s="175"/>
      <c r="H67" s="167"/>
      <c r="I67" s="179"/>
      <c r="J67" s="167"/>
      <c r="K67" s="168"/>
      <c r="L67" s="162">
        <f t="shared" si="2"/>
        <v>0</v>
      </c>
      <c r="M67" s="160">
        <f t="shared" si="2"/>
        <v>0</v>
      </c>
    </row>
    <row r="68" spans="1:14" x14ac:dyDescent="0.25">
      <c r="A68" s="218">
        <f t="shared" si="1"/>
        <v>59</v>
      </c>
      <c r="G68" s="175"/>
      <c r="H68" s="167"/>
      <c r="I68" s="179"/>
      <c r="J68" s="167"/>
      <c r="K68" s="168"/>
      <c r="L68" s="162">
        <f t="shared" si="2"/>
        <v>0</v>
      </c>
      <c r="M68" s="160">
        <f t="shared" si="2"/>
        <v>0</v>
      </c>
    </row>
    <row r="69" spans="1:14" x14ac:dyDescent="0.25">
      <c r="A69" s="218">
        <f t="shared" si="1"/>
        <v>60</v>
      </c>
      <c r="G69" s="175"/>
      <c r="H69" s="167"/>
      <c r="I69" s="179"/>
      <c r="J69" s="167"/>
      <c r="K69" s="168"/>
      <c r="L69" s="162">
        <f t="shared" si="2"/>
        <v>0</v>
      </c>
      <c r="M69" s="160">
        <f t="shared" si="2"/>
        <v>0</v>
      </c>
    </row>
    <row r="70" spans="1:14" x14ac:dyDescent="0.25">
      <c r="A70" s="218">
        <f t="shared" si="1"/>
        <v>61</v>
      </c>
      <c r="G70" s="175"/>
      <c r="H70" s="167"/>
      <c r="I70" s="179"/>
      <c r="J70" s="167"/>
      <c r="K70" s="168"/>
      <c r="L70" s="162">
        <f t="shared" si="2"/>
        <v>0</v>
      </c>
      <c r="M70" s="160">
        <f t="shared" si="2"/>
        <v>0</v>
      </c>
    </row>
    <row r="71" spans="1:14" x14ac:dyDescent="0.25">
      <c r="A71" s="218">
        <f t="shared" si="1"/>
        <v>62</v>
      </c>
      <c r="G71" s="175"/>
      <c r="H71" s="167"/>
      <c r="I71" s="179"/>
      <c r="J71" s="167"/>
      <c r="K71" s="168"/>
      <c r="L71" s="162">
        <f t="shared" si="2"/>
        <v>0</v>
      </c>
      <c r="M71" s="160">
        <f t="shared" si="2"/>
        <v>0</v>
      </c>
    </row>
    <row r="72" spans="1:14" x14ac:dyDescent="0.25">
      <c r="A72" s="218">
        <f t="shared" si="1"/>
        <v>63</v>
      </c>
      <c r="G72" s="175"/>
      <c r="H72" s="167"/>
      <c r="I72" s="179"/>
      <c r="J72" s="167"/>
      <c r="K72" s="168"/>
      <c r="L72" s="162">
        <f t="shared" si="2"/>
        <v>0</v>
      </c>
      <c r="M72" s="160">
        <f t="shared" si="2"/>
        <v>0</v>
      </c>
    </row>
    <row r="73" spans="1:14" x14ac:dyDescent="0.25">
      <c r="A73" s="218">
        <f t="shared" si="1"/>
        <v>64</v>
      </c>
      <c r="B73" s="24"/>
      <c r="E73" s="17"/>
      <c r="G73" s="177"/>
      <c r="H73" s="169"/>
      <c r="I73" s="179"/>
      <c r="J73" s="169"/>
      <c r="K73" s="168"/>
      <c r="L73" s="162">
        <f t="shared" si="2"/>
        <v>0</v>
      </c>
      <c r="M73" s="160">
        <f t="shared" si="2"/>
        <v>0</v>
      </c>
      <c r="N73" s="229"/>
    </row>
    <row r="74" spans="1:14" x14ac:dyDescent="0.25">
      <c r="A74" s="218">
        <f t="shared" si="1"/>
        <v>65</v>
      </c>
      <c r="G74" s="175"/>
      <c r="H74" s="167"/>
      <c r="I74" s="179"/>
      <c r="J74" s="167"/>
      <c r="K74" s="168"/>
      <c r="L74" s="162">
        <f t="shared" ref="L74:M94" si="3">H74+J74</f>
        <v>0</v>
      </c>
      <c r="M74" s="160">
        <f t="shared" si="3"/>
        <v>0</v>
      </c>
    </row>
    <row r="75" spans="1:14" x14ac:dyDescent="0.25">
      <c r="A75" s="218">
        <f t="shared" si="1"/>
        <v>66</v>
      </c>
      <c r="G75" s="175"/>
      <c r="H75" s="167"/>
      <c r="I75" s="179"/>
      <c r="J75" s="167"/>
      <c r="K75" s="168"/>
      <c r="L75" s="162">
        <f t="shared" si="3"/>
        <v>0</v>
      </c>
      <c r="M75" s="160">
        <f t="shared" si="3"/>
        <v>0</v>
      </c>
    </row>
    <row r="76" spans="1:14" x14ac:dyDescent="0.25">
      <c r="A76" s="218">
        <f t="shared" ref="A76:A95" si="4">A75+1</f>
        <v>67</v>
      </c>
      <c r="G76" s="175"/>
      <c r="H76" s="167"/>
      <c r="I76" s="179"/>
      <c r="J76" s="167"/>
      <c r="K76" s="168"/>
      <c r="L76" s="162">
        <f t="shared" si="3"/>
        <v>0</v>
      </c>
      <c r="M76" s="160">
        <f t="shared" si="3"/>
        <v>0</v>
      </c>
    </row>
    <row r="77" spans="1:14" x14ac:dyDescent="0.25">
      <c r="A77" s="218">
        <f t="shared" si="4"/>
        <v>68</v>
      </c>
      <c r="G77" s="175"/>
      <c r="H77" s="167"/>
      <c r="I77" s="179"/>
      <c r="J77" s="167"/>
      <c r="K77" s="168"/>
      <c r="L77" s="162">
        <f t="shared" si="3"/>
        <v>0</v>
      </c>
      <c r="M77" s="160">
        <f t="shared" si="3"/>
        <v>0</v>
      </c>
    </row>
    <row r="78" spans="1:14" x14ac:dyDescent="0.25">
      <c r="A78" s="218">
        <f t="shared" si="4"/>
        <v>69</v>
      </c>
      <c r="G78" s="175"/>
      <c r="H78" s="167"/>
      <c r="I78" s="179"/>
      <c r="J78" s="167"/>
      <c r="K78" s="168"/>
      <c r="L78" s="162">
        <f t="shared" si="3"/>
        <v>0</v>
      </c>
      <c r="M78" s="160">
        <f t="shared" si="3"/>
        <v>0</v>
      </c>
    </row>
    <row r="79" spans="1:14" x14ac:dyDescent="0.25">
      <c r="A79" s="218">
        <f t="shared" si="4"/>
        <v>70</v>
      </c>
      <c r="G79" s="175"/>
      <c r="H79" s="167"/>
      <c r="I79" s="179"/>
      <c r="J79" s="167"/>
      <c r="K79" s="168"/>
      <c r="L79" s="162">
        <f t="shared" si="3"/>
        <v>0</v>
      </c>
      <c r="M79" s="160">
        <f t="shared" si="3"/>
        <v>0</v>
      </c>
    </row>
    <row r="80" spans="1:14" x14ac:dyDescent="0.25">
      <c r="A80" s="218">
        <f t="shared" si="4"/>
        <v>71</v>
      </c>
      <c r="G80" s="175"/>
      <c r="H80" s="167"/>
      <c r="I80" s="179"/>
      <c r="J80" s="167"/>
      <c r="K80" s="168"/>
      <c r="L80" s="162">
        <f t="shared" si="3"/>
        <v>0</v>
      </c>
      <c r="M80" s="160">
        <f t="shared" si="3"/>
        <v>0</v>
      </c>
    </row>
    <row r="81" spans="1:13" x14ac:dyDescent="0.25">
      <c r="A81" s="218">
        <f t="shared" si="4"/>
        <v>72</v>
      </c>
      <c r="G81" s="175"/>
      <c r="H81" s="167"/>
      <c r="I81" s="179"/>
      <c r="J81" s="167"/>
      <c r="K81" s="168"/>
      <c r="L81" s="162">
        <f t="shared" si="3"/>
        <v>0</v>
      </c>
      <c r="M81" s="160">
        <f t="shared" si="3"/>
        <v>0</v>
      </c>
    </row>
    <row r="82" spans="1:13" x14ac:dyDescent="0.25">
      <c r="A82" s="218">
        <f t="shared" si="4"/>
        <v>73</v>
      </c>
      <c r="G82" s="175"/>
      <c r="H82" s="167"/>
      <c r="I82" s="179"/>
      <c r="J82" s="167"/>
      <c r="K82" s="168"/>
      <c r="L82" s="162">
        <f t="shared" si="3"/>
        <v>0</v>
      </c>
      <c r="M82" s="160">
        <f t="shared" si="3"/>
        <v>0</v>
      </c>
    </row>
    <row r="83" spans="1:13" x14ac:dyDescent="0.25">
      <c r="A83" s="218">
        <f t="shared" si="4"/>
        <v>74</v>
      </c>
      <c r="G83" s="175"/>
      <c r="H83" s="167"/>
      <c r="I83" s="179"/>
      <c r="J83" s="167"/>
      <c r="K83" s="168"/>
      <c r="L83" s="162">
        <f t="shared" si="3"/>
        <v>0</v>
      </c>
      <c r="M83" s="160">
        <f t="shared" si="3"/>
        <v>0</v>
      </c>
    </row>
    <row r="84" spans="1:13" x14ac:dyDescent="0.25">
      <c r="A84" s="218">
        <f t="shared" si="4"/>
        <v>75</v>
      </c>
      <c r="G84" s="175"/>
      <c r="H84" s="167"/>
      <c r="I84" s="179"/>
      <c r="J84" s="167"/>
      <c r="K84" s="168"/>
      <c r="L84" s="162">
        <f t="shared" si="3"/>
        <v>0</v>
      </c>
      <c r="M84" s="160">
        <f t="shared" si="3"/>
        <v>0</v>
      </c>
    </row>
    <row r="85" spans="1:13" x14ac:dyDescent="0.25">
      <c r="A85" s="218">
        <f t="shared" si="4"/>
        <v>76</v>
      </c>
      <c r="G85" s="175"/>
      <c r="H85" s="167"/>
      <c r="I85" s="179"/>
      <c r="J85" s="167"/>
      <c r="K85" s="168"/>
      <c r="L85" s="162">
        <f t="shared" si="3"/>
        <v>0</v>
      </c>
      <c r="M85" s="160">
        <f t="shared" si="3"/>
        <v>0</v>
      </c>
    </row>
    <row r="86" spans="1:13" x14ac:dyDescent="0.25">
      <c r="A86" s="218">
        <f t="shared" si="4"/>
        <v>77</v>
      </c>
      <c r="G86" s="175"/>
      <c r="H86" s="167"/>
      <c r="I86" s="179"/>
      <c r="J86" s="167"/>
      <c r="K86" s="168"/>
      <c r="L86" s="162">
        <f t="shared" si="3"/>
        <v>0</v>
      </c>
      <c r="M86" s="160">
        <f t="shared" si="3"/>
        <v>0</v>
      </c>
    </row>
    <row r="87" spans="1:13" x14ac:dyDescent="0.25">
      <c r="A87" s="218">
        <f t="shared" si="4"/>
        <v>78</v>
      </c>
      <c r="G87" s="175"/>
      <c r="H87" s="167"/>
      <c r="I87" s="179"/>
      <c r="J87" s="167"/>
      <c r="K87" s="168"/>
      <c r="L87" s="162">
        <f t="shared" si="3"/>
        <v>0</v>
      </c>
      <c r="M87" s="160">
        <f t="shared" si="3"/>
        <v>0</v>
      </c>
    </row>
    <row r="88" spans="1:13" x14ac:dyDescent="0.25">
      <c r="A88" s="218">
        <f t="shared" si="4"/>
        <v>79</v>
      </c>
      <c r="G88" s="175"/>
      <c r="H88" s="167"/>
      <c r="I88" s="179"/>
      <c r="J88" s="167"/>
      <c r="K88" s="168"/>
      <c r="L88" s="162">
        <f t="shared" si="3"/>
        <v>0</v>
      </c>
      <c r="M88" s="160">
        <f t="shared" si="3"/>
        <v>0</v>
      </c>
    </row>
    <row r="89" spans="1:13" x14ac:dyDescent="0.25">
      <c r="A89" s="218">
        <f t="shared" si="4"/>
        <v>80</v>
      </c>
      <c r="G89" s="175"/>
      <c r="H89" s="167"/>
      <c r="I89" s="179"/>
      <c r="J89" s="167"/>
      <c r="K89" s="168"/>
      <c r="L89" s="162">
        <f t="shared" si="3"/>
        <v>0</v>
      </c>
      <c r="M89" s="160">
        <f t="shared" si="3"/>
        <v>0</v>
      </c>
    </row>
    <row r="90" spans="1:13" x14ac:dyDescent="0.25">
      <c r="A90" s="218">
        <f t="shared" si="4"/>
        <v>81</v>
      </c>
      <c r="G90" s="175"/>
      <c r="H90" s="167"/>
      <c r="I90" s="179"/>
      <c r="J90" s="167"/>
      <c r="K90" s="168"/>
      <c r="L90" s="162">
        <f t="shared" si="3"/>
        <v>0</v>
      </c>
      <c r="M90" s="160">
        <f t="shared" si="3"/>
        <v>0</v>
      </c>
    </row>
    <row r="91" spans="1:13" x14ac:dyDescent="0.25">
      <c r="A91" s="218">
        <f t="shared" si="4"/>
        <v>82</v>
      </c>
      <c r="G91" s="175"/>
      <c r="H91" s="167"/>
      <c r="I91" s="179"/>
      <c r="J91" s="167"/>
      <c r="K91" s="168"/>
      <c r="L91" s="162">
        <f t="shared" si="3"/>
        <v>0</v>
      </c>
      <c r="M91" s="160">
        <f t="shared" si="3"/>
        <v>0</v>
      </c>
    </row>
    <row r="92" spans="1:13" x14ac:dyDescent="0.25">
      <c r="A92" s="218">
        <f t="shared" si="4"/>
        <v>83</v>
      </c>
      <c r="G92" s="175"/>
      <c r="H92" s="167"/>
      <c r="I92" s="179"/>
      <c r="J92" s="167"/>
      <c r="K92" s="168"/>
      <c r="L92" s="162">
        <f t="shared" si="3"/>
        <v>0</v>
      </c>
      <c r="M92" s="160">
        <f t="shared" si="3"/>
        <v>0</v>
      </c>
    </row>
    <row r="93" spans="1:13" x14ac:dyDescent="0.25">
      <c r="A93" s="218">
        <f t="shared" si="4"/>
        <v>84</v>
      </c>
      <c r="G93" s="175"/>
      <c r="H93" s="167"/>
      <c r="I93" s="179"/>
      <c r="J93" s="167"/>
      <c r="K93" s="168"/>
      <c r="L93" s="162">
        <f t="shared" si="3"/>
        <v>0</v>
      </c>
      <c r="M93" s="160">
        <f t="shared" si="3"/>
        <v>0</v>
      </c>
    </row>
    <row r="94" spans="1:13" x14ac:dyDescent="0.25">
      <c r="A94" s="218">
        <f t="shared" si="4"/>
        <v>85</v>
      </c>
      <c r="G94" s="175"/>
      <c r="H94" s="167"/>
      <c r="I94" s="179"/>
      <c r="J94" s="167"/>
      <c r="K94" s="168"/>
      <c r="L94" s="162">
        <f t="shared" si="3"/>
        <v>0</v>
      </c>
      <c r="M94" s="160">
        <f t="shared" si="3"/>
        <v>0</v>
      </c>
    </row>
    <row r="95" spans="1:13" x14ac:dyDescent="0.25">
      <c r="A95" s="218">
        <f t="shared" si="4"/>
        <v>86</v>
      </c>
      <c r="G95" s="175"/>
      <c r="H95" s="167"/>
      <c r="I95" s="179"/>
      <c r="J95" s="167"/>
      <c r="K95" s="168"/>
      <c r="L95" s="162"/>
    </row>
    <row r="96" spans="1:13" x14ac:dyDescent="0.25">
      <c r="G96" s="175"/>
      <c r="H96" s="167"/>
      <c r="I96" s="179"/>
      <c r="J96" s="167"/>
      <c r="K96" s="168"/>
      <c r="L96" s="162"/>
    </row>
    <row r="97" spans="2:12" x14ac:dyDescent="0.25">
      <c r="G97" s="175"/>
      <c r="H97" s="167"/>
      <c r="I97" s="179"/>
      <c r="J97" s="167"/>
      <c r="K97" s="168"/>
      <c r="L97" s="162"/>
    </row>
    <row r="98" spans="2:12" x14ac:dyDescent="0.25">
      <c r="G98" s="175"/>
      <c r="H98" s="167"/>
      <c r="I98" s="179"/>
      <c r="J98" s="167"/>
      <c r="K98" s="168"/>
      <c r="L98" s="162"/>
    </row>
    <row r="99" spans="2:12" x14ac:dyDescent="0.25">
      <c r="G99" s="175"/>
      <c r="H99" s="167"/>
      <c r="I99" s="179"/>
      <c r="J99" s="167"/>
      <c r="K99" s="168"/>
      <c r="L99" s="162"/>
    </row>
    <row r="100" spans="2:12" x14ac:dyDescent="0.25">
      <c r="G100" s="175"/>
      <c r="H100" s="167"/>
      <c r="I100" s="179"/>
      <c r="J100" s="167"/>
      <c r="K100" s="168"/>
      <c r="L100" s="162"/>
    </row>
    <row r="101" spans="2:12" x14ac:dyDescent="0.25">
      <c r="G101" s="175"/>
      <c r="H101" s="167"/>
      <c r="I101" s="181"/>
      <c r="J101" s="167"/>
      <c r="K101" s="168"/>
      <c r="L101" s="162"/>
    </row>
    <row r="102" spans="2:12" x14ac:dyDescent="0.25">
      <c r="G102" s="175"/>
      <c r="H102" s="167"/>
      <c r="I102" s="179"/>
      <c r="J102" s="167"/>
      <c r="K102" s="168"/>
      <c r="L102" s="162"/>
    </row>
    <row r="103" spans="2:12" x14ac:dyDescent="0.25">
      <c r="G103" s="175"/>
      <c r="H103" s="167"/>
      <c r="I103" s="179"/>
      <c r="J103" s="167"/>
      <c r="K103" s="168"/>
      <c r="L103" s="162"/>
    </row>
    <row r="104" spans="2:12" x14ac:dyDescent="0.25">
      <c r="B104" s="10"/>
      <c r="C104" s="25"/>
      <c r="E104" s="11"/>
      <c r="G104" s="175"/>
      <c r="H104" s="167"/>
      <c r="I104" s="179"/>
      <c r="J104" s="167"/>
      <c r="K104" s="168"/>
      <c r="L104" s="162"/>
    </row>
    <row r="105" spans="2:12" x14ac:dyDescent="0.25">
      <c r="B105" s="10"/>
      <c r="C105" s="25"/>
      <c r="E105" s="11"/>
      <c r="G105" s="175"/>
      <c r="H105" s="167"/>
      <c r="I105" s="179"/>
      <c r="J105" s="167"/>
      <c r="K105" s="168"/>
      <c r="L105" s="162"/>
    </row>
    <row r="106" spans="2:12" x14ac:dyDescent="0.25">
      <c r="B106" s="10"/>
      <c r="C106" s="25"/>
      <c r="E106" s="11"/>
      <c r="G106" s="175"/>
      <c r="H106" s="167"/>
      <c r="I106" s="179"/>
      <c r="J106" s="167"/>
      <c r="K106" s="168"/>
      <c r="L106" s="162"/>
    </row>
    <row r="107" spans="2:12" x14ac:dyDescent="0.25">
      <c r="B107" s="10"/>
      <c r="C107" s="25"/>
      <c r="E107" s="11"/>
      <c r="G107" s="175"/>
      <c r="H107" s="167"/>
      <c r="I107" s="179"/>
      <c r="J107" s="167"/>
      <c r="K107" s="168"/>
      <c r="L107" s="162"/>
    </row>
    <row r="108" spans="2:12" x14ac:dyDescent="0.25">
      <c r="B108" s="10"/>
      <c r="C108" s="25"/>
      <c r="E108" s="11"/>
      <c r="G108" s="175"/>
      <c r="H108" s="167"/>
      <c r="I108" s="179"/>
      <c r="J108" s="167"/>
      <c r="K108" s="168"/>
      <c r="L108" s="162"/>
    </row>
    <row r="109" spans="2:12" x14ac:dyDescent="0.25">
      <c r="B109" s="10"/>
      <c r="C109" s="25"/>
      <c r="E109" s="11"/>
      <c r="G109" s="175"/>
      <c r="H109" s="167"/>
      <c r="I109" s="179"/>
      <c r="J109" s="167"/>
      <c r="K109" s="168"/>
      <c r="L109" s="162"/>
    </row>
    <row r="110" spans="2:12" x14ac:dyDescent="0.25">
      <c r="B110" s="10"/>
      <c r="C110" s="25"/>
      <c r="E110" s="11"/>
      <c r="G110" s="175"/>
      <c r="H110" s="167"/>
      <c r="I110" s="179"/>
      <c r="J110" s="167"/>
      <c r="K110" s="168"/>
      <c r="L110" s="162"/>
    </row>
    <row r="111" spans="2:12" x14ac:dyDescent="0.25">
      <c r="B111" s="10"/>
      <c r="C111" s="25"/>
      <c r="E111" s="11"/>
      <c r="G111" s="175"/>
      <c r="H111" s="167"/>
      <c r="I111" s="179"/>
      <c r="J111" s="167"/>
      <c r="K111" s="168"/>
      <c r="L111" s="162"/>
    </row>
    <row r="112" spans="2:12" x14ac:dyDescent="0.25">
      <c r="B112" s="10"/>
      <c r="C112" s="25"/>
      <c r="E112" s="11"/>
      <c r="G112" s="175"/>
      <c r="H112" s="167"/>
      <c r="I112" s="179"/>
      <c r="J112" s="167"/>
      <c r="K112" s="168"/>
      <c r="L112" s="162"/>
    </row>
    <row r="113" spans="2:12" x14ac:dyDescent="0.25">
      <c r="B113" s="10"/>
      <c r="C113" s="25"/>
      <c r="E113" s="11"/>
      <c r="G113" s="175"/>
      <c r="H113" s="167"/>
      <c r="I113" s="179"/>
      <c r="J113" s="167"/>
      <c r="K113" s="168"/>
      <c r="L113" s="162"/>
    </row>
    <row r="114" spans="2:12" x14ac:dyDescent="0.25">
      <c r="B114" s="10"/>
      <c r="C114" s="25"/>
      <c r="E114" s="11"/>
      <c r="G114" s="175"/>
      <c r="H114" s="167"/>
      <c r="I114" s="179"/>
      <c r="J114" s="167"/>
      <c r="K114" s="168"/>
      <c r="L114" s="162"/>
    </row>
    <row r="115" spans="2:12" x14ac:dyDescent="0.25">
      <c r="B115" s="10"/>
      <c r="C115" s="25"/>
      <c r="E115" s="11"/>
      <c r="G115" s="175"/>
      <c r="H115" s="167"/>
      <c r="I115" s="179"/>
      <c r="J115" s="167"/>
      <c r="K115" s="168"/>
      <c r="L115" s="162"/>
    </row>
    <row r="116" spans="2:12" x14ac:dyDescent="0.25">
      <c r="B116" s="10"/>
      <c r="C116" s="25"/>
      <c r="E116" s="11"/>
      <c r="G116" s="175"/>
      <c r="H116" s="167"/>
      <c r="I116" s="179"/>
      <c r="J116" s="167"/>
      <c r="K116" s="168"/>
      <c r="L116" s="162"/>
    </row>
    <row r="117" spans="2:12" x14ac:dyDescent="0.25">
      <c r="B117" s="10"/>
      <c r="C117" s="25"/>
      <c r="E117" s="11"/>
      <c r="G117" s="175"/>
      <c r="H117" s="167"/>
      <c r="I117" s="179"/>
      <c r="J117" s="167"/>
      <c r="K117" s="168"/>
      <c r="L117" s="162"/>
    </row>
    <row r="118" spans="2:12" x14ac:dyDescent="0.25">
      <c r="B118" s="10"/>
      <c r="C118" s="25"/>
      <c r="E118" s="11"/>
      <c r="G118" s="175"/>
      <c r="H118" s="167"/>
      <c r="I118" s="179"/>
      <c r="J118" s="167"/>
      <c r="K118" s="168"/>
      <c r="L118" s="162"/>
    </row>
    <row r="119" spans="2:12" x14ac:dyDescent="0.25">
      <c r="B119" s="10"/>
      <c r="C119" s="25"/>
      <c r="E119" s="11"/>
      <c r="G119" s="175"/>
      <c r="H119" s="167"/>
      <c r="I119" s="179"/>
      <c r="J119" s="167"/>
      <c r="K119" s="168"/>
      <c r="L119" s="162"/>
    </row>
    <row r="120" spans="2:12" x14ac:dyDescent="0.25">
      <c r="G120" s="175"/>
      <c r="H120" s="167"/>
      <c r="I120" s="179"/>
      <c r="J120" s="167"/>
      <c r="K120" s="168"/>
      <c r="L120" s="162"/>
    </row>
    <row r="121" spans="2:12" x14ac:dyDescent="0.25">
      <c r="G121" s="175"/>
      <c r="H121" s="167"/>
      <c r="I121" s="179"/>
      <c r="J121" s="167"/>
      <c r="K121" s="168"/>
      <c r="L121" s="162"/>
    </row>
    <row r="122" spans="2:12" x14ac:dyDescent="0.25">
      <c r="G122" s="175"/>
      <c r="H122" s="167"/>
      <c r="I122" s="179"/>
      <c r="J122" s="167"/>
      <c r="K122" s="168"/>
      <c r="L122" s="162"/>
    </row>
    <row r="123" spans="2:12" x14ac:dyDescent="0.25">
      <c r="G123" s="175"/>
      <c r="H123" s="167"/>
      <c r="I123" s="179"/>
      <c r="J123" s="167"/>
      <c r="K123" s="168"/>
      <c r="L123" s="162"/>
    </row>
    <row r="124" spans="2:12" x14ac:dyDescent="0.25">
      <c r="G124" s="175"/>
      <c r="H124" s="167"/>
      <c r="I124" s="179"/>
      <c r="J124" s="167"/>
      <c r="K124" s="168"/>
      <c r="L124" s="162"/>
    </row>
    <row r="125" spans="2:12" x14ac:dyDescent="0.25">
      <c r="G125" s="175"/>
      <c r="H125" s="167"/>
      <c r="I125" s="179"/>
      <c r="J125" s="167"/>
      <c r="K125" s="168"/>
      <c r="L125" s="162"/>
    </row>
    <row r="126" spans="2:12" x14ac:dyDescent="0.25">
      <c r="G126" s="175"/>
      <c r="H126" s="167"/>
      <c r="I126" s="179"/>
      <c r="J126" s="167"/>
      <c r="K126" s="168"/>
      <c r="L126" s="162"/>
    </row>
    <row r="127" spans="2:12" x14ac:dyDescent="0.25">
      <c r="G127" s="175"/>
      <c r="H127" s="167"/>
      <c r="I127" s="179"/>
      <c r="J127" s="167"/>
      <c r="K127" s="168"/>
      <c r="L127" s="162"/>
    </row>
    <row r="128" spans="2:12" x14ac:dyDescent="0.25">
      <c r="G128" s="175"/>
      <c r="H128" s="167"/>
      <c r="I128" s="179"/>
      <c r="J128" s="167"/>
      <c r="K128" s="168"/>
      <c r="L128" s="162"/>
    </row>
    <row r="129" spans="1:92" x14ac:dyDescent="0.25">
      <c r="G129" s="175"/>
      <c r="H129" s="167"/>
      <c r="I129" s="179"/>
      <c r="J129" s="167"/>
      <c r="K129" s="168"/>
      <c r="L129" s="162"/>
    </row>
    <row r="130" spans="1:92" x14ac:dyDescent="0.25">
      <c r="G130" s="175"/>
      <c r="H130" s="167"/>
      <c r="I130" s="179"/>
      <c r="J130" s="167"/>
      <c r="K130" s="168"/>
      <c r="L130" s="162"/>
    </row>
    <row r="131" spans="1:92" x14ac:dyDescent="0.25">
      <c r="G131" s="175"/>
      <c r="H131" s="167"/>
      <c r="I131" s="179"/>
      <c r="J131" s="167"/>
      <c r="K131" s="168"/>
      <c r="L131" s="162"/>
    </row>
    <row r="132" spans="1:92" x14ac:dyDescent="0.25">
      <c r="G132" s="175"/>
      <c r="H132" s="167"/>
      <c r="I132" s="179"/>
      <c r="J132" s="167"/>
      <c r="K132" s="168"/>
      <c r="L132" s="162"/>
    </row>
    <row r="133" spans="1:92" x14ac:dyDescent="0.25">
      <c r="G133" s="175"/>
      <c r="H133" s="167"/>
      <c r="I133" s="179"/>
      <c r="J133" s="167"/>
      <c r="K133" s="168"/>
      <c r="L133" s="162"/>
    </row>
    <row r="134" spans="1:92" x14ac:dyDescent="0.25">
      <c r="G134" s="175"/>
      <c r="H134" s="167"/>
      <c r="I134" s="179"/>
      <c r="J134" s="167"/>
      <c r="K134" s="168"/>
      <c r="L134" s="162"/>
    </row>
    <row r="135" spans="1:92" x14ac:dyDescent="0.25">
      <c r="G135" s="175"/>
      <c r="H135" s="167"/>
      <c r="I135" s="179"/>
      <c r="J135" s="167"/>
      <c r="K135" s="168"/>
      <c r="L135" s="162"/>
    </row>
    <row r="136" spans="1:92" x14ac:dyDescent="0.25">
      <c r="G136" s="175"/>
      <c r="H136" s="167"/>
      <c r="I136" s="179"/>
      <c r="J136" s="167"/>
      <c r="K136" s="168"/>
      <c r="L136" s="162"/>
    </row>
    <row r="137" spans="1:92" x14ac:dyDescent="0.25">
      <c r="G137" s="175"/>
      <c r="H137" s="167"/>
      <c r="I137" s="179"/>
      <c r="J137" s="167"/>
      <c r="K137" s="168"/>
      <c r="L137" s="162"/>
    </row>
    <row r="138" spans="1:92" x14ac:dyDescent="0.25">
      <c r="A138" s="23"/>
      <c r="B138" s="24"/>
      <c r="C138" s="26"/>
      <c r="D138" s="27"/>
      <c r="E138" s="17"/>
      <c r="F138" s="28"/>
      <c r="G138" s="177"/>
      <c r="H138" s="169"/>
      <c r="I138" s="182"/>
      <c r="J138" s="169"/>
      <c r="K138" s="170"/>
      <c r="L138" s="164"/>
      <c r="M138" s="161"/>
      <c r="N138" s="230"/>
    </row>
    <row r="139" spans="1:92" x14ac:dyDescent="0.25">
      <c r="G139" s="175"/>
      <c r="H139" s="167"/>
      <c r="I139" s="179"/>
      <c r="J139" s="167"/>
      <c r="K139" s="168"/>
      <c r="L139" s="162"/>
      <c r="N139" s="231"/>
    </row>
    <row r="140" spans="1:92" x14ac:dyDescent="0.25">
      <c r="G140" s="175"/>
      <c r="H140" s="167"/>
      <c r="I140" s="179"/>
      <c r="J140" s="167"/>
      <c r="K140" s="168"/>
      <c r="L140" s="162"/>
      <c r="N140" s="231"/>
    </row>
    <row r="141" spans="1:92" x14ac:dyDescent="0.25">
      <c r="G141" s="175"/>
      <c r="H141" s="167"/>
      <c r="I141" s="179"/>
      <c r="J141" s="167"/>
      <c r="K141" s="168"/>
      <c r="L141" s="162"/>
    </row>
    <row r="142" spans="1:92" x14ac:dyDescent="0.25">
      <c r="G142" s="175"/>
      <c r="H142" s="167"/>
      <c r="I142" s="179"/>
      <c r="J142" s="167"/>
      <c r="K142" s="168"/>
      <c r="L142" s="162"/>
    </row>
    <row r="143" spans="1:92" s="18" customFormat="1" x14ac:dyDescent="0.25">
      <c r="A143" s="6"/>
      <c r="B143" s="29"/>
      <c r="C143" s="7"/>
      <c r="D143" s="27"/>
      <c r="E143" s="17"/>
      <c r="G143" s="177"/>
      <c r="H143" s="171"/>
      <c r="I143" s="183"/>
      <c r="J143" s="171"/>
      <c r="K143" s="172"/>
      <c r="L143" s="163"/>
      <c r="M143" s="222"/>
      <c r="N143" s="229"/>
      <c r="O143" s="234"/>
      <c r="P143" s="234"/>
      <c r="Q143" s="234"/>
      <c r="R143" s="234"/>
      <c r="S143" s="234"/>
      <c r="T143" s="234"/>
      <c r="U143" s="234"/>
      <c r="V143" s="234"/>
      <c r="W143" s="234"/>
      <c r="X143" s="234"/>
      <c r="Y143" s="234"/>
      <c r="Z143" s="234"/>
      <c r="AA143" s="234"/>
      <c r="AB143" s="234"/>
      <c r="AC143" s="234"/>
      <c r="AD143" s="234"/>
      <c r="AE143" s="234"/>
      <c r="AF143" s="234"/>
      <c r="AG143" s="234"/>
      <c r="AH143" s="234"/>
      <c r="AI143" s="234"/>
      <c r="AJ143" s="234"/>
      <c r="AK143" s="234"/>
      <c r="AL143" s="234"/>
      <c r="AM143" s="234"/>
      <c r="AN143" s="234"/>
      <c r="AO143" s="234"/>
      <c r="AP143" s="234"/>
      <c r="AQ143" s="234"/>
      <c r="AR143" s="234"/>
      <c r="AS143" s="234"/>
      <c r="AT143" s="234"/>
      <c r="AU143" s="234"/>
      <c r="AV143" s="234"/>
      <c r="AW143" s="234"/>
      <c r="AX143" s="234"/>
      <c r="AY143" s="234"/>
      <c r="AZ143" s="234"/>
      <c r="BA143" s="234"/>
      <c r="BB143" s="234"/>
      <c r="BC143" s="234"/>
      <c r="BD143" s="234"/>
      <c r="BE143" s="234"/>
      <c r="BF143" s="234"/>
      <c r="BG143" s="234"/>
      <c r="BH143" s="234"/>
      <c r="BI143" s="234"/>
      <c r="BJ143" s="234"/>
      <c r="BK143" s="234"/>
      <c r="BL143" s="234"/>
      <c r="BM143" s="234"/>
      <c r="BN143" s="234"/>
      <c r="BO143" s="234"/>
      <c r="BP143" s="234"/>
      <c r="BQ143" s="234"/>
      <c r="BR143" s="234"/>
      <c r="BS143" s="234"/>
      <c r="BT143" s="234"/>
      <c r="BU143" s="234"/>
      <c r="BV143" s="234"/>
      <c r="BW143" s="234"/>
      <c r="BX143" s="234"/>
      <c r="BY143" s="234"/>
      <c r="BZ143" s="234"/>
      <c r="CA143" s="234"/>
      <c r="CB143" s="234"/>
      <c r="CC143" s="234"/>
      <c r="CD143" s="234"/>
      <c r="CE143" s="234"/>
      <c r="CF143" s="234"/>
      <c r="CG143" s="234"/>
      <c r="CH143" s="234"/>
      <c r="CI143" s="234"/>
      <c r="CJ143" s="234"/>
      <c r="CK143" s="234"/>
      <c r="CL143" s="234"/>
      <c r="CM143" s="234"/>
      <c r="CN143" s="234"/>
    </row>
    <row r="144" spans="1:92" x14ac:dyDescent="0.25">
      <c r="G144" s="175"/>
      <c r="H144" s="167"/>
      <c r="I144" s="179"/>
      <c r="J144" s="167"/>
      <c r="K144" s="168"/>
      <c r="L144" s="162"/>
    </row>
    <row r="145" spans="1:92" x14ac:dyDescent="0.25">
      <c r="G145" s="175"/>
      <c r="H145" s="167"/>
      <c r="I145" s="179"/>
      <c r="J145" s="167"/>
      <c r="K145" s="168"/>
      <c r="L145" s="162"/>
    </row>
    <row r="146" spans="1:92" x14ac:dyDescent="0.25">
      <c r="G146" s="175"/>
      <c r="H146" s="167"/>
      <c r="I146" s="179"/>
      <c r="J146" s="167"/>
      <c r="K146" s="168"/>
      <c r="L146" s="162"/>
      <c r="N146" s="231"/>
    </row>
    <row r="147" spans="1:92" x14ac:dyDescent="0.25">
      <c r="G147" s="175"/>
      <c r="H147" s="167"/>
      <c r="I147" s="179"/>
      <c r="J147" s="167"/>
      <c r="K147" s="168"/>
      <c r="L147" s="162"/>
    </row>
    <row r="148" spans="1:92" x14ac:dyDescent="0.25">
      <c r="B148" s="12"/>
      <c r="C148" s="25"/>
      <c r="D148" s="30"/>
      <c r="E148" s="21"/>
      <c r="F148" s="12"/>
      <c r="G148" s="176"/>
      <c r="H148" s="167"/>
      <c r="I148" s="179"/>
      <c r="J148" s="167"/>
      <c r="K148" s="168"/>
      <c r="L148" s="162"/>
      <c r="N148" s="231"/>
    </row>
    <row r="149" spans="1:92" x14ac:dyDescent="0.25">
      <c r="B149" s="12"/>
      <c r="C149" s="25"/>
      <c r="D149" s="30"/>
      <c r="E149" s="21"/>
      <c r="F149" s="12"/>
      <c r="G149" s="176"/>
      <c r="H149" s="167"/>
      <c r="I149" s="179"/>
      <c r="J149" s="167"/>
      <c r="K149" s="168"/>
      <c r="L149" s="162"/>
      <c r="N149" s="231"/>
    </row>
    <row r="150" spans="1:92" x14ac:dyDescent="0.25">
      <c r="B150" s="12"/>
      <c r="C150" s="25"/>
      <c r="D150" s="30"/>
      <c r="E150" s="21"/>
      <c r="F150" s="12"/>
      <c r="G150" s="176"/>
      <c r="H150" s="167"/>
      <c r="I150" s="179"/>
      <c r="J150" s="167"/>
      <c r="K150" s="168"/>
      <c r="L150" s="162"/>
      <c r="N150" s="231"/>
    </row>
    <row r="151" spans="1:92" x14ac:dyDescent="0.25">
      <c r="B151" s="12"/>
      <c r="C151" s="25"/>
      <c r="D151" s="30"/>
      <c r="E151" s="21"/>
      <c r="F151" s="12"/>
      <c r="G151" s="176"/>
      <c r="H151" s="167"/>
      <c r="I151" s="179"/>
      <c r="J151" s="167"/>
      <c r="K151" s="168"/>
      <c r="L151" s="162"/>
    </row>
    <row r="152" spans="1:92" x14ac:dyDescent="0.25">
      <c r="B152" s="12"/>
      <c r="C152" s="25"/>
      <c r="D152" s="30"/>
      <c r="E152" s="21"/>
      <c r="F152" s="12"/>
      <c r="G152" s="176"/>
      <c r="H152" s="167"/>
      <c r="I152" s="179"/>
      <c r="J152" s="167"/>
      <c r="K152" s="168"/>
      <c r="L152" s="162"/>
    </row>
    <row r="153" spans="1:92" x14ac:dyDescent="0.25">
      <c r="B153" s="12"/>
      <c r="C153" s="25"/>
      <c r="D153" s="30"/>
      <c r="E153" s="21"/>
      <c r="F153" s="12"/>
      <c r="G153" s="176"/>
      <c r="H153" s="167"/>
      <c r="I153" s="179"/>
      <c r="J153" s="167"/>
      <c r="K153" s="168"/>
      <c r="L153" s="162"/>
    </row>
    <row r="154" spans="1:92" x14ac:dyDescent="0.25">
      <c r="B154" s="12"/>
      <c r="C154" s="25"/>
      <c r="D154" s="30"/>
      <c r="E154" s="21"/>
      <c r="F154" s="12"/>
      <c r="G154" s="176"/>
      <c r="H154" s="167"/>
      <c r="I154" s="179"/>
      <c r="J154" s="167"/>
      <c r="K154" s="168"/>
      <c r="L154" s="162"/>
    </row>
    <row r="155" spans="1:92" s="28" customFormat="1" x14ac:dyDescent="0.25">
      <c r="A155" s="14"/>
      <c r="B155" s="12"/>
      <c r="C155" s="25"/>
      <c r="D155" s="30"/>
      <c r="E155" s="21"/>
      <c r="F155" s="12"/>
      <c r="G155" s="176"/>
      <c r="H155" s="167"/>
      <c r="I155" s="179"/>
      <c r="J155" s="167"/>
      <c r="K155" s="168"/>
      <c r="L155" s="162"/>
      <c r="M155" s="160"/>
      <c r="N155" s="228"/>
      <c r="O155" s="232"/>
      <c r="P155" s="235"/>
      <c r="Q155" s="235"/>
      <c r="R155" s="235"/>
      <c r="S155" s="235"/>
      <c r="T155" s="235"/>
      <c r="U155" s="235"/>
      <c r="V155" s="235"/>
      <c r="W155" s="235"/>
      <c r="X155" s="235"/>
      <c r="Y155" s="235"/>
      <c r="Z155" s="235"/>
      <c r="AA155" s="235"/>
      <c r="AB155" s="235"/>
      <c r="AC155" s="235"/>
      <c r="AD155" s="235"/>
      <c r="AE155" s="235"/>
      <c r="AF155" s="235"/>
      <c r="AG155" s="235"/>
      <c r="AH155" s="235"/>
      <c r="AI155" s="235"/>
      <c r="AJ155" s="235"/>
      <c r="AK155" s="235"/>
      <c r="AL155" s="235"/>
      <c r="AM155" s="235"/>
      <c r="AN155" s="235"/>
      <c r="AO155" s="235"/>
      <c r="AP155" s="235"/>
      <c r="AQ155" s="235"/>
      <c r="AR155" s="235"/>
      <c r="AS155" s="235"/>
      <c r="AT155" s="235"/>
      <c r="AU155" s="235"/>
      <c r="AV155" s="235"/>
      <c r="AW155" s="235"/>
      <c r="AX155" s="235"/>
      <c r="AY155" s="235"/>
      <c r="AZ155" s="235"/>
      <c r="BA155" s="235"/>
      <c r="BB155" s="235"/>
      <c r="BC155" s="235"/>
      <c r="BD155" s="235"/>
      <c r="BE155" s="235"/>
      <c r="BF155" s="235"/>
      <c r="BG155" s="235"/>
      <c r="BH155" s="235"/>
      <c r="BI155" s="235"/>
      <c r="BJ155" s="235"/>
      <c r="BK155" s="235"/>
      <c r="BL155" s="235"/>
      <c r="BM155" s="235"/>
      <c r="BN155" s="235"/>
      <c r="BO155" s="235"/>
      <c r="BP155" s="235"/>
      <c r="BQ155" s="235"/>
      <c r="BR155" s="235"/>
      <c r="BS155" s="235"/>
      <c r="BT155" s="235"/>
      <c r="BU155" s="235"/>
      <c r="BV155" s="235"/>
      <c r="BW155" s="235"/>
      <c r="BX155" s="235"/>
      <c r="BY155" s="235"/>
      <c r="BZ155" s="235"/>
      <c r="CA155" s="235"/>
      <c r="CB155" s="235"/>
      <c r="CC155" s="235"/>
      <c r="CD155" s="235"/>
      <c r="CE155" s="235"/>
      <c r="CF155" s="235"/>
      <c r="CG155" s="235"/>
      <c r="CH155" s="235"/>
      <c r="CI155" s="235"/>
      <c r="CJ155" s="235"/>
      <c r="CK155" s="235"/>
      <c r="CL155" s="235"/>
      <c r="CM155" s="235"/>
      <c r="CN155" s="235"/>
    </row>
    <row r="156" spans="1:92" x14ac:dyDescent="0.25">
      <c r="B156" s="12"/>
      <c r="C156" s="25"/>
      <c r="D156" s="30"/>
      <c r="E156" s="21"/>
      <c r="F156" s="12"/>
      <c r="G156" s="176"/>
      <c r="H156" s="167"/>
      <c r="I156" s="179"/>
      <c r="J156" s="167"/>
      <c r="K156" s="168"/>
      <c r="L156" s="162"/>
    </row>
    <row r="157" spans="1:92" x14ac:dyDescent="0.25">
      <c r="G157" s="175"/>
      <c r="H157" s="167"/>
      <c r="I157" s="179"/>
      <c r="J157" s="167"/>
      <c r="K157" s="168"/>
      <c r="L157" s="162"/>
    </row>
    <row r="158" spans="1:92" x14ac:dyDescent="0.25">
      <c r="G158" s="175"/>
      <c r="H158" s="167"/>
      <c r="I158" s="179"/>
      <c r="J158" s="167"/>
      <c r="K158" s="168"/>
      <c r="L158" s="162"/>
    </row>
    <row r="159" spans="1:92" s="18" customFormat="1" x14ac:dyDescent="0.25">
      <c r="A159" s="6"/>
      <c r="B159" s="29"/>
      <c r="C159" s="7"/>
      <c r="D159" s="27"/>
      <c r="E159" s="17"/>
      <c r="G159" s="177"/>
      <c r="H159" s="171"/>
      <c r="I159" s="183"/>
      <c r="J159" s="171"/>
      <c r="K159" s="172"/>
      <c r="L159" s="162"/>
      <c r="M159" s="160"/>
      <c r="N159" s="229"/>
      <c r="O159" s="234"/>
      <c r="P159" s="234"/>
      <c r="Q159" s="234"/>
      <c r="R159" s="234"/>
      <c r="S159" s="234"/>
      <c r="T159" s="234"/>
      <c r="U159" s="234"/>
      <c r="V159" s="234"/>
      <c r="W159" s="234"/>
      <c r="X159" s="234"/>
      <c r="Y159" s="234"/>
      <c r="Z159" s="234"/>
      <c r="AA159" s="234"/>
      <c r="AB159" s="234"/>
      <c r="AC159" s="234"/>
      <c r="AD159" s="234"/>
      <c r="AE159" s="234"/>
      <c r="AF159" s="234"/>
      <c r="AG159" s="234"/>
      <c r="AH159" s="234"/>
      <c r="AI159" s="234"/>
      <c r="AJ159" s="234"/>
      <c r="AK159" s="234"/>
      <c r="AL159" s="234"/>
      <c r="AM159" s="234"/>
      <c r="AN159" s="234"/>
      <c r="AO159" s="234"/>
      <c r="AP159" s="234"/>
      <c r="AQ159" s="234"/>
      <c r="AR159" s="234"/>
      <c r="AS159" s="234"/>
      <c r="AT159" s="234"/>
      <c r="AU159" s="234"/>
      <c r="AV159" s="234"/>
      <c r="AW159" s="234"/>
      <c r="AX159" s="234"/>
      <c r="AY159" s="234"/>
      <c r="AZ159" s="234"/>
      <c r="BA159" s="234"/>
      <c r="BB159" s="234"/>
      <c r="BC159" s="234"/>
      <c r="BD159" s="234"/>
      <c r="BE159" s="234"/>
      <c r="BF159" s="234"/>
      <c r="BG159" s="234"/>
      <c r="BH159" s="234"/>
      <c r="BI159" s="234"/>
      <c r="BJ159" s="234"/>
      <c r="BK159" s="234"/>
      <c r="BL159" s="234"/>
      <c r="BM159" s="234"/>
      <c r="BN159" s="234"/>
      <c r="BO159" s="234"/>
      <c r="BP159" s="234"/>
      <c r="BQ159" s="234"/>
      <c r="BR159" s="234"/>
      <c r="BS159" s="234"/>
      <c r="BT159" s="234"/>
      <c r="BU159" s="234"/>
      <c r="BV159" s="234"/>
      <c r="BW159" s="234"/>
      <c r="BX159" s="234"/>
      <c r="BY159" s="234"/>
      <c r="BZ159" s="234"/>
      <c r="CA159" s="234"/>
      <c r="CB159" s="234"/>
      <c r="CC159" s="234"/>
      <c r="CD159" s="234"/>
      <c r="CE159" s="234"/>
      <c r="CF159" s="234"/>
      <c r="CG159" s="234"/>
      <c r="CH159" s="234"/>
      <c r="CI159" s="234"/>
      <c r="CJ159" s="234"/>
      <c r="CK159" s="234"/>
      <c r="CL159" s="234"/>
      <c r="CM159" s="234"/>
      <c r="CN159" s="234"/>
    </row>
    <row r="160" spans="1:92" x14ac:dyDescent="0.25">
      <c r="G160" s="175"/>
      <c r="H160" s="167"/>
      <c r="I160" s="179"/>
      <c r="J160" s="167"/>
      <c r="K160" s="168"/>
      <c r="L160" s="162"/>
    </row>
    <row r="161" spans="3:12" x14ac:dyDescent="0.25">
      <c r="G161" s="175"/>
      <c r="H161" s="167"/>
      <c r="I161" s="179"/>
      <c r="J161" s="167"/>
      <c r="K161" s="168"/>
      <c r="L161" s="162"/>
    </row>
    <row r="162" spans="3:12" x14ac:dyDescent="0.25">
      <c r="G162" s="175"/>
      <c r="H162" s="167"/>
      <c r="I162" s="179"/>
      <c r="J162" s="167"/>
      <c r="K162" s="168"/>
      <c r="L162" s="162"/>
    </row>
    <row r="163" spans="3:12" x14ac:dyDescent="0.25">
      <c r="G163" s="175"/>
      <c r="H163" s="167"/>
      <c r="I163" s="179"/>
      <c r="J163" s="167"/>
      <c r="K163" s="168"/>
      <c r="L163" s="162"/>
    </row>
    <row r="164" spans="3:12" x14ac:dyDescent="0.25">
      <c r="G164" s="175"/>
      <c r="H164" s="167"/>
      <c r="I164" s="179"/>
      <c r="J164" s="167"/>
      <c r="K164" s="168"/>
      <c r="L164" s="162"/>
    </row>
    <row r="165" spans="3:12" x14ac:dyDescent="0.25">
      <c r="G165" s="175"/>
      <c r="H165" s="167"/>
      <c r="I165" s="179"/>
      <c r="J165" s="167"/>
      <c r="K165" s="168"/>
      <c r="L165" s="162"/>
    </row>
    <row r="166" spans="3:12" x14ac:dyDescent="0.25">
      <c r="G166" s="175"/>
      <c r="H166" s="167"/>
      <c r="I166" s="179"/>
      <c r="J166" s="167"/>
      <c r="K166" s="168"/>
      <c r="L166" s="162"/>
    </row>
    <row r="167" spans="3:12" x14ac:dyDescent="0.25">
      <c r="G167" s="175"/>
      <c r="H167" s="167"/>
      <c r="I167" s="179"/>
      <c r="J167" s="167"/>
      <c r="K167" s="168"/>
      <c r="L167" s="162"/>
    </row>
    <row r="168" spans="3:12" x14ac:dyDescent="0.25">
      <c r="G168" s="175"/>
      <c r="H168" s="167"/>
      <c r="I168" s="179"/>
      <c r="J168" s="167"/>
      <c r="K168" s="168"/>
      <c r="L168" s="162"/>
    </row>
    <row r="169" spans="3:12" x14ac:dyDescent="0.25">
      <c r="G169" s="175"/>
      <c r="H169" s="167"/>
      <c r="I169" s="179"/>
      <c r="J169" s="167"/>
      <c r="K169" s="168"/>
      <c r="L169" s="162"/>
    </row>
    <row r="170" spans="3:12" x14ac:dyDescent="0.25">
      <c r="G170" s="175"/>
      <c r="H170" s="167"/>
      <c r="I170" s="179"/>
      <c r="J170" s="167"/>
      <c r="K170" s="168"/>
      <c r="L170" s="162"/>
    </row>
    <row r="171" spans="3:12" x14ac:dyDescent="0.25">
      <c r="G171" s="175"/>
      <c r="H171" s="167"/>
      <c r="I171" s="179"/>
      <c r="J171" s="167"/>
      <c r="K171" s="168"/>
      <c r="L171" s="162"/>
    </row>
    <row r="172" spans="3:12" x14ac:dyDescent="0.25">
      <c r="C172" s="31"/>
      <c r="F172" s="32"/>
      <c r="G172" s="175"/>
      <c r="H172" s="173"/>
      <c r="I172" s="184"/>
      <c r="J172" s="173"/>
      <c r="K172" s="174"/>
      <c r="L172" s="162"/>
    </row>
    <row r="173" spans="3:12" x14ac:dyDescent="0.25">
      <c r="F173" s="32"/>
      <c r="G173" s="175"/>
      <c r="H173" s="173"/>
      <c r="I173" s="184"/>
      <c r="J173" s="167"/>
      <c r="K173" s="168"/>
      <c r="L173" s="162"/>
    </row>
    <row r="174" spans="3:12" x14ac:dyDescent="0.25">
      <c r="G174" s="175"/>
      <c r="H174" s="167"/>
      <c r="I174" s="184"/>
      <c r="J174" s="167"/>
      <c r="K174" s="168"/>
      <c r="L174" s="162"/>
    </row>
    <row r="175" spans="3:12" x14ac:dyDescent="0.25">
      <c r="G175" s="175"/>
      <c r="H175" s="167"/>
      <c r="I175" s="179"/>
      <c r="J175" s="167"/>
      <c r="K175" s="168"/>
      <c r="L175" s="162"/>
    </row>
    <row r="176" spans="3:12" x14ac:dyDescent="0.25">
      <c r="G176" s="175"/>
      <c r="H176" s="167"/>
      <c r="I176" s="179"/>
      <c r="J176" s="167"/>
      <c r="K176" s="168"/>
      <c r="L176" s="162"/>
    </row>
    <row r="177" spans="7:12" x14ac:dyDescent="0.25">
      <c r="G177" s="175"/>
      <c r="H177" s="167"/>
      <c r="I177" s="179"/>
      <c r="J177" s="167"/>
      <c r="K177" s="168"/>
      <c r="L177" s="162"/>
    </row>
    <row r="178" spans="7:12" x14ac:dyDescent="0.25">
      <c r="G178" s="175"/>
      <c r="H178" s="167"/>
      <c r="I178" s="179"/>
      <c r="J178" s="167"/>
      <c r="K178" s="168"/>
      <c r="L178" s="162"/>
    </row>
    <row r="179" spans="7:12" x14ac:dyDescent="0.25">
      <c r="G179" s="175"/>
      <c r="H179" s="167"/>
      <c r="I179" s="179"/>
      <c r="J179" s="167"/>
      <c r="K179" s="168"/>
      <c r="L179" s="162"/>
    </row>
    <row r="180" spans="7:12" x14ac:dyDescent="0.25">
      <c r="G180" s="175"/>
      <c r="H180" s="167"/>
      <c r="I180" s="179"/>
      <c r="J180" s="167"/>
      <c r="K180" s="168"/>
      <c r="L180" s="162"/>
    </row>
    <row r="181" spans="7:12" x14ac:dyDescent="0.25">
      <c r="G181" s="175"/>
      <c r="H181" s="167"/>
      <c r="I181" s="179"/>
      <c r="J181" s="167"/>
      <c r="K181" s="168"/>
      <c r="L181" s="162"/>
    </row>
    <row r="182" spans="7:12" x14ac:dyDescent="0.25">
      <c r="G182" s="175"/>
      <c r="H182" s="167"/>
      <c r="I182" s="179"/>
      <c r="J182" s="167"/>
      <c r="K182" s="168"/>
      <c r="L182" s="162"/>
    </row>
    <row r="183" spans="7:12" x14ac:dyDescent="0.25">
      <c r="G183" s="175"/>
      <c r="H183" s="167"/>
      <c r="I183" s="179"/>
      <c r="J183" s="167"/>
      <c r="K183" s="168"/>
      <c r="L183" s="162"/>
    </row>
    <row r="184" spans="7:12" x14ac:dyDescent="0.25">
      <c r="G184" s="175"/>
      <c r="H184" s="167"/>
      <c r="I184" s="179"/>
      <c r="J184" s="167"/>
      <c r="K184" s="168"/>
      <c r="L184" s="162"/>
    </row>
    <row r="185" spans="7:12" x14ac:dyDescent="0.25">
      <c r="G185" s="175"/>
      <c r="H185" s="167"/>
      <c r="I185" s="179"/>
      <c r="J185" s="167"/>
      <c r="K185" s="168"/>
      <c r="L185" s="162"/>
    </row>
    <row r="186" spans="7:12" x14ac:dyDescent="0.25">
      <c r="G186" s="175"/>
      <c r="H186" s="167"/>
      <c r="I186" s="179"/>
      <c r="J186" s="167"/>
      <c r="K186" s="168"/>
      <c r="L186" s="162"/>
    </row>
    <row r="187" spans="7:12" x14ac:dyDescent="0.25">
      <c r="G187" s="175"/>
      <c r="H187" s="167"/>
      <c r="I187" s="179"/>
      <c r="J187" s="167"/>
      <c r="K187" s="168"/>
      <c r="L187" s="162"/>
    </row>
    <row r="188" spans="7:12" x14ac:dyDescent="0.25">
      <c r="G188" s="175"/>
      <c r="H188" s="167"/>
      <c r="I188" s="179"/>
      <c r="J188" s="167"/>
      <c r="K188" s="168"/>
      <c r="L188" s="162"/>
    </row>
    <row r="189" spans="7:12" x14ac:dyDescent="0.25">
      <c r="G189" s="175"/>
      <c r="H189" s="167"/>
      <c r="I189" s="179"/>
      <c r="J189" s="167"/>
      <c r="K189" s="168"/>
      <c r="L189" s="162"/>
    </row>
    <row r="190" spans="7:12" x14ac:dyDescent="0.25">
      <c r="G190" s="175"/>
      <c r="H190" s="167"/>
      <c r="I190" s="179"/>
      <c r="J190" s="167"/>
      <c r="K190" s="168"/>
      <c r="L190" s="162"/>
    </row>
    <row r="191" spans="7:12" x14ac:dyDescent="0.25">
      <c r="G191" s="175"/>
      <c r="H191" s="167"/>
      <c r="I191" s="179"/>
      <c r="J191" s="167"/>
      <c r="K191" s="168"/>
      <c r="L191" s="162"/>
    </row>
    <row r="192" spans="7:12" x14ac:dyDescent="0.25">
      <c r="G192" s="175"/>
      <c r="H192" s="167"/>
      <c r="I192" s="179"/>
      <c r="J192" s="167"/>
      <c r="K192" s="168"/>
      <c r="L192" s="162"/>
    </row>
    <row r="193" spans="7:12" x14ac:dyDescent="0.25">
      <c r="G193" s="175"/>
      <c r="H193" s="167"/>
      <c r="I193" s="179"/>
      <c r="J193" s="167"/>
      <c r="K193" s="168"/>
      <c r="L193" s="162"/>
    </row>
    <row r="194" spans="7:12" x14ac:dyDescent="0.25">
      <c r="G194" s="175"/>
      <c r="H194" s="167"/>
      <c r="I194" s="179"/>
      <c r="J194" s="167"/>
      <c r="K194" s="168"/>
      <c r="L194" s="162"/>
    </row>
    <row r="195" spans="7:12" x14ac:dyDescent="0.25">
      <c r="G195" s="175"/>
      <c r="H195" s="167"/>
      <c r="I195" s="179"/>
      <c r="J195" s="167"/>
      <c r="K195" s="168"/>
      <c r="L195" s="162"/>
    </row>
    <row r="196" spans="7:12" x14ac:dyDescent="0.25">
      <c r="G196" s="175"/>
      <c r="H196" s="167"/>
      <c r="I196" s="179"/>
      <c r="J196" s="167"/>
      <c r="K196" s="168"/>
      <c r="L196" s="162"/>
    </row>
    <row r="197" spans="7:12" x14ac:dyDescent="0.25">
      <c r="G197" s="175"/>
      <c r="H197" s="167"/>
      <c r="I197" s="179"/>
      <c r="J197" s="167"/>
      <c r="K197" s="168"/>
      <c r="L197" s="162"/>
    </row>
    <row r="198" spans="7:12" x14ac:dyDescent="0.25">
      <c r="G198" s="175"/>
      <c r="H198" s="167"/>
      <c r="I198" s="179"/>
      <c r="J198" s="167"/>
      <c r="K198" s="168"/>
      <c r="L198" s="162"/>
    </row>
    <row r="199" spans="7:12" x14ac:dyDescent="0.25">
      <c r="G199" s="175"/>
      <c r="H199" s="167"/>
      <c r="I199" s="179"/>
      <c r="J199" s="167"/>
      <c r="K199" s="168"/>
      <c r="L199" s="162"/>
    </row>
    <row r="200" spans="7:12" x14ac:dyDescent="0.25">
      <c r="G200" s="175"/>
      <c r="H200" s="167"/>
      <c r="I200" s="179"/>
      <c r="J200" s="167"/>
      <c r="K200" s="168"/>
      <c r="L200" s="162"/>
    </row>
  </sheetData>
  <mergeCells count="10">
    <mergeCell ref="H8:I8"/>
    <mergeCell ref="J8:K8"/>
    <mergeCell ref="L8:M8"/>
    <mergeCell ref="L4:M4"/>
    <mergeCell ref="L5:M5"/>
    <mergeCell ref="H6:I6"/>
    <mergeCell ref="J6:K6"/>
    <mergeCell ref="L6:M6"/>
    <mergeCell ref="J7:K7"/>
    <mergeCell ref="H7:I7"/>
  </mergeCells>
  <conditionalFormatting sqref="N6">
    <cfRule type="expression" dxfId="0" priority="1">
      <formula>$L$6&lt;0</formula>
    </cfRule>
  </conditionalFormatting>
  <dataValidations count="1">
    <dataValidation type="list" allowBlank="1" showInputMessage="1" showErrorMessage="1" sqref="D3:D9 D11:D1048576" xr:uid="{94D2AD81-8719-470A-928A-B5D625894E79}">
      <formula1>$A$7:$A$100</formula1>
    </dataValidation>
  </dataValidations>
  <pageMargins left="0.7" right="0.7" top="0.78740157499999996" bottom="0.78740157499999996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EB30656-0AC3-407A-A2B7-B5D2133BDB23}">
          <x14:formula1>
            <xm:f>'Kostenplan_SOLL IST PLAN'!$A$9:$A$103</xm:f>
          </x14:formula1>
          <xm:sqref>D1</xm:sqref>
        </x14:dataValidation>
        <x14:dataValidation type="list" allowBlank="1" showInputMessage="1" showErrorMessage="1" xr:uid="{24F73C80-BB7F-4604-A9FC-468906B6F3A6}">
          <x14:formula1>
            <xm:f>'Kostenplan_SOLL IST PLAN'!$A$8:$A$111</xm:f>
          </x14:formula1>
          <xm:sqref>D10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8A76BA6C61B58469CE6BF91EA6874BA" ma:contentTypeVersion="14" ma:contentTypeDescription="Ein neues Dokument erstellen." ma:contentTypeScope="" ma:versionID="75f5157dd54ee26b8a5fef5076436ede">
  <xsd:schema xmlns:xsd="http://www.w3.org/2001/XMLSchema" xmlns:xs="http://www.w3.org/2001/XMLSchema" xmlns:p="http://schemas.microsoft.com/office/2006/metadata/properties" xmlns:ns3="6804f038-75a5-4752-95f9-ef15abbcd163" xmlns:ns4="2898255f-a301-4a44-ada0-0a271ed4e47a" targetNamespace="http://schemas.microsoft.com/office/2006/metadata/properties" ma:root="true" ma:fieldsID="5b4c621bab42f74baaff50e6861f5268" ns3:_="" ns4:_="">
    <xsd:import namespace="6804f038-75a5-4752-95f9-ef15abbcd163"/>
    <xsd:import namespace="2898255f-a301-4a44-ada0-0a271ed4e47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04f038-75a5-4752-95f9-ef15abbcd1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8255f-a301-4a44-ada0-0a271ed4e47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6D5FBF-CE65-4E75-BA84-D546FB95AAD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804f038-75a5-4752-95f9-ef15abbcd163"/>
    <ds:schemaRef ds:uri="http://schemas.microsoft.com/office/2006/documentManagement/types"/>
    <ds:schemaRef ds:uri="http://schemas.openxmlformats.org/package/2006/metadata/core-properties"/>
    <ds:schemaRef ds:uri="2898255f-a301-4a44-ada0-0a271ed4e47a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ECCF1FF-D638-42B0-AC07-71D485E39A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28A14-3A9F-4167-B2C1-26CF88F460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04f038-75a5-4752-95f9-ef15abbcd163"/>
    <ds:schemaRef ds:uri="2898255f-a301-4a44-ada0-0a271ed4e4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Kostenplan_SOLL IST PLAN</vt:lpstr>
      <vt:lpstr>Buchhaltung</vt:lpstr>
      <vt:lpstr>'Kostenplan_SOLL IST PLAN'!Druckbereich</vt:lpstr>
      <vt:lpstr>'Kostenplan_SOLL IST PLAN'!Excel_BuiltIn_Print_Area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Gebhardt</dc:creator>
  <cp:keywords/>
  <dc:description/>
  <cp:lastModifiedBy>Gebhardt</cp:lastModifiedBy>
  <cp:revision/>
  <dcterms:created xsi:type="dcterms:W3CDTF">2020-05-13T09:51:00Z</dcterms:created>
  <dcterms:modified xsi:type="dcterms:W3CDTF">2022-09-08T08:58:03Z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0x010100B8A76BA6C61B58469CE6BF91EA6874BA</vt:lpwstr>
  </property>
</Properties>
</file>